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Users\Korisnik\Desktop\"/>
    </mc:Choice>
  </mc:AlternateContent>
  <bookViews>
    <workbookView xWindow="0" yWindow="0" windowWidth="28800" windowHeight="120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B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G303" i="9"/>
  <c r="F303" i="9"/>
  <c r="B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G121" i="9"/>
  <c r="F121" i="9"/>
  <c r="E121" i="9"/>
  <c r="B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G113" i="9"/>
  <c r="F113" i="9"/>
  <c r="E113" i="9"/>
  <c r="B113" i="9"/>
  <c r="H112" i="9"/>
  <c r="G112" i="9"/>
  <c r="F112" i="9"/>
  <c r="E112" i="9"/>
  <c r="B112" i="9" s="1"/>
  <c r="H111" i="9"/>
  <c r="E111" i="9" s="1"/>
  <c r="B111" i="9" s="1"/>
  <c r="G111" i="9"/>
  <c r="F111" i="9"/>
  <c r="H110" i="9"/>
  <c r="G110" i="9"/>
  <c r="F110" i="9"/>
  <c r="E110" i="9"/>
  <c r="B110" i="9" s="1"/>
  <c r="H109" i="9"/>
  <c r="G109" i="9"/>
  <c r="F109" i="9"/>
  <c r="E109" i="9"/>
  <c r="B109" i="9"/>
  <c r="H108" i="9"/>
  <c r="G108" i="9"/>
  <c r="F108" i="9"/>
  <c r="E108" i="9"/>
  <c r="B108" i="9" s="1"/>
  <c r="H107" i="9"/>
  <c r="G107" i="9"/>
  <c r="F107" i="9"/>
  <c r="E107" i="9"/>
  <c r="B107" i="9"/>
  <c r="H106" i="9"/>
  <c r="G106" i="9"/>
  <c r="F106" i="9"/>
  <c r="E106" i="9"/>
  <c r="B106" i="9" s="1"/>
  <c r="H105" i="9"/>
  <c r="E105" i="9" s="1"/>
  <c r="B105" i="9" s="1"/>
  <c r="G105" i="9"/>
  <c r="F105" i="9"/>
  <c r="H104" i="9"/>
  <c r="G104" i="9"/>
  <c r="F104" i="9"/>
  <c r="E104" i="9"/>
  <c r="B104" i="9" s="1"/>
  <c r="H103" i="9"/>
  <c r="G103" i="9"/>
  <c r="F103" i="9"/>
  <c r="E103" i="9"/>
  <c r="B103" i="9" s="1"/>
  <c r="H102" i="9"/>
  <c r="G102" i="9"/>
  <c r="F102" i="9"/>
  <c r="E102" i="9"/>
  <c r="B102" i="9" s="1"/>
  <c r="H101" i="9"/>
  <c r="G101" i="9"/>
  <c r="F101" i="9"/>
  <c r="E101" i="9"/>
  <c r="B101" i="9" s="1"/>
  <c r="H100" i="9"/>
  <c r="G100" i="9"/>
  <c r="F100" i="9"/>
  <c r="E100" i="9"/>
  <c r="B100" i="9" s="1"/>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G86" i="9"/>
  <c r="F86" i="9"/>
  <c r="E86" i="9"/>
  <c r="B86" i="9"/>
  <c r="H85" i="9"/>
  <c r="G85" i="9"/>
  <c r="F85" i="9"/>
  <c r="E85" i="9"/>
  <c r="B85" i="9" s="1"/>
  <c r="H84" i="9"/>
  <c r="E84" i="9" s="1"/>
  <c r="B84" i="9" s="1"/>
  <c r="G84" i="9"/>
  <c r="F84" i="9"/>
  <c r="H83" i="9"/>
  <c r="G83" i="9"/>
  <c r="F83" i="9"/>
  <c r="E83" i="9"/>
  <c r="B83" i="9" s="1"/>
  <c r="H82" i="9"/>
  <c r="E82" i="9" s="1"/>
  <c r="B82" i="9" s="1"/>
  <c r="G82" i="9"/>
  <c r="F82" i="9"/>
  <c r="H81" i="9"/>
  <c r="E81" i="9" s="1"/>
  <c r="B81" i="9" s="1"/>
  <c r="G81" i="9"/>
  <c r="F81" i="9"/>
  <c r="H80" i="9"/>
  <c r="G80" i="9"/>
  <c r="F80" i="9"/>
  <c r="E80" i="9"/>
  <c r="B80" i="9"/>
  <c r="H79" i="9"/>
  <c r="G79" i="9"/>
  <c r="F79" i="9"/>
  <c r="E79" i="9"/>
  <c r="B79" i="9" s="1"/>
  <c r="H78" i="9"/>
  <c r="E78" i="9" s="1"/>
  <c r="B78" i="9" s="1"/>
  <c r="G78" i="9"/>
  <c r="F78" i="9"/>
  <c r="H77" i="9"/>
  <c r="G77" i="9"/>
  <c r="F77" i="9"/>
  <c r="E77" i="9"/>
  <c r="B77" i="9" s="1"/>
  <c r="H76" i="9"/>
  <c r="E76" i="9" s="1"/>
  <c r="B76" i="9" s="1"/>
  <c r="G76" i="9"/>
  <c r="F76" i="9"/>
  <c r="H75" i="9"/>
  <c r="G75" i="9"/>
  <c r="F75" i="9"/>
  <c r="E75" i="9"/>
  <c r="B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E36" i="9" s="1"/>
  <c r="B36" i="9" s="1"/>
  <c r="G36" i="9"/>
  <c r="F36" i="9"/>
  <c r="H35" i="9"/>
  <c r="E35" i="9" s="1"/>
  <c r="B35" i="9" s="1"/>
  <c r="G35" i="9"/>
  <c r="F35" i="9"/>
  <c r="H34" i="9"/>
  <c r="G34" i="9"/>
  <c r="F34" i="9"/>
  <c r="E34" i="9"/>
  <c r="B34" i="9" s="1"/>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51" i="8"/>
  <c r="D46" i="8"/>
  <c r="D45" i="8"/>
  <c r="D37" i="8"/>
  <c r="D27" i="8"/>
  <c r="D25" i="8" s="1"/>
  <c r="C1602" i="1" s="1"/>
  <c r="G1602" i="1" s="1"/>
  <c r="D18" i="8"/>
  <c r="C1595" i="1" s="1"/>
  <c r="D8" i="8"/>
  <c r="C1585" i="1" s="1"/>
  <c r="H1585" i="1" s="1"/>
  <c r="E44" i="7"/>
  <c r="D44" i="7"/>
  <c r="C1577" i="1" s="1"/>
  <c r="E39" i="7"/>
  <c r="D39" i="7"/>
  <c r="C1572" i="1" s="1"/>
  <c r="H1572" i="1" s="1"/>
  <c r="E38" i="7"/>
  <c r="D38" i="7"/>
  <c r="C1571" i="1" s="1"/>
  <c r="E30" i="7"/>
  <c r="D30" i="7"/>
  <c r="C1563" i="1" s="1"/>
  <c r="H1563" i="1" s="1"/>
  <c r="E23" i="7"/>
  <c r="D23" i="7"/>
  <c r="C1556" i="1" s="1"/>
  <c r="E22" i="7"/>
  <c r="E14" i="7"/>
  <c r="D14" i="7"/>
  <c r="C1547" i="1" s="1"/>
  <c r="E7" i="7"/>
  <c r="D1540" i="1" s="1"/>
  <c r="D7" i="7"/>
  <c r="C1540" i="1" s="1"/>
  <c r="E6" i="7"/>
  <c r="D1539" i="1" s="1"/>
  <c r="D6" i="7"/>
  <c r="C1539" i="1" s="1"/>
  <c r="E5" i="7"/>
  <c r="D1538"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4" i="1" s="1"/>
  <c r="D118" i="6"/>
  <c r="F117" i="6"/>
  <c r="F116" i="6"/>
  <c r="E115" i="6"/>
  <c r="D115" i="6"/>
  <c r="F115" i="6" s="1"/>
  <c r="E114" i="6"/>
  <c r="D1510"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176" i="1" s="1"/>
  <c r="H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H1155" i="1" s="1"/>
  <c r="D150" i="5"/>
  <c r="D147" i="5" s="1"/>
  <c r="F149" i="5"/>
  <c r="F148" i="5"/>
  <c r="E147" i="5"/>
  <c r="D1152" i="1" s="1"/>
  <c r="F146" i="5"/>
  <c r="F145" i="5"/>
  <c r="F144" i="5"/>
  <c r="E143" i="5"/>
  <c r="D1148" i="1" s="1"/>
  <c r="H1148" i="1" s="1"/>
  <c r="D143" i="5"/>
  <c r="F143" i="5" s="1"/>
  <c r="F142" i="5"/>
  <c r="F141" i="5"/>
  <c r="F140" i="5"/>
  <c r="F139" i="5"/>
  <c r="F138" i="5"/>
  <c r="F137" i="5"/>
  <c r="E136" i="5"/>
  <c r="D1141" i="1" s="1"/>
  <c r="H1141" i="1" s="1"/>
  <c r="D136" i="5"/>
  <c r="F136" i="5" s="1"/>
  <c r="E135" i="5"/>
  <c r="D1140" i="1"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1075" i="1" s="1"/>
  <c r="H1075" i="1"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H1018" i="1" s="1"/>
  <c r="D13"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639" i="4" s="1"/>
  <c r="E428" i="4"/>
  <c r="D423" i="1" s="1"/>
  <c r="H423" i="1" s="1"/>
  <c r="D428" i="4"/>
  <c r="F428" i="4" s="1"/>
  <c r="E427" i="4"/>
  <c r="D422" i="1" s="1"/>
  <c r="H422" i="1" s="1"/>
  <c r="D427" i="4"/>
  <c r="D648" i="4" s="1"/>
  <c r="F648" i="4" s="1"/>
  <c r="E426" i="4"/>
  <c r="E647" i="4" s="1"/>
  <c r="D641" i="1" s="1"/>
  <c r="H641" i="1"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E360" i="4" s="1"/>
  <c r="D355" i="1"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D212" i="1" s="1"/>
  <c r="H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E153" i="4" s="1"/>
  <c r="D149" i="1" s="1"/>
  <c r="D160" i="4"/>
  <c r="F159" i="4"/>
  <c r="F158" i="4"/>
  <c r="F157" i="4"/>
  <c r="F156" i="4"/>
  <c r="F155" i="4"/>
  <c r="E154" i="4"/>
  <c r="D150" i="1" s="1"/>
  <c r="H150" i="1"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H46" i="1" s="1"/>
  <c r="D50" i="4"/>
  <c r="F50" i="4" s="1"/>
  <c r="E49" i="4"/>
  <c r="D45" i="1" s="1"/>
  <c r="H45" i="1"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C1619" i="1"/>
  <c r="H1619" i="1" s="1"/>
  <c r="C1618" i="1"/>
  <c r="G1618" i="1" s="1"/>
  <c r="G1617" i="1"/>
  <c r="C1617" i="1"/>
  <c r="H1617" i="1" s="1"/>
  <c r="C1616" i="1"/>
  <c r="G1616" i="1" s="1"/>
  <c r="C1615" i="1"/>
  <c r="H1615" i="1" s="1"/>
  <c r="C1614" i="1"/>
  <c r="G1614" i="1" s="1"/>
  <c r="G1613" i="1"/>
  <c r="C1613" i="1"/>
  <c r="H1613" i="1" s="1"/>
  <c r="C1612" i="1"/>
  <c r="G1612" i="1" s="1"/>
  <c r="C1611" i="1"/>
  <c r="H1611" i="1" s="1"/>
  <c r="C1610" i="1"/>
  <c r="G1610" i="1" s="1"/>
  <c r="G1609" i="1"/>
  <c r="C1609" i="1"/>
  <c r="H1609" i="1" s="1"/>
  <c r="C1608" i="1"/>
  <c r="G1608" i="1" s="1"/>
  <c r="C1607" i="1"/>
  <c r="H1607" i="1" s="1"/>
  <c r="C1606" i="1"/>
  <c r="G1606" i="1" s="1"/>
  <c r="C1605" i="1"/>
  <c r="H1605" i="1" s="1"/>
  <c r="G1603" i="1"/>
  <c r="C1603" i="1"/>
  <c r="H1603" i="1" s="1"/>
  <c r="C1601" i="1"/>
  <c r="H1601" i="1" s="1"/>
  <c r="C1600" i="1"/>
  <c r="G1600" i="1" s="1"/>
  <c r="G1599" i="1"/>
  <c r="C1599" i="1"/>
  <c r="H1599" i="1" s="1"/>
  <c r="C1598" i="1"/>
  <c r="G1598" i="1" s="1"/>
  <c r="C1597" i="1"/>
  <c r="H1597" i="1" s="1"/>
  <c r="C1596" i="1"/>
  <c r="G1596" i="1" s="1"/>
  <c r="C1594" i="1"/>
  <c r="G1594" i="1" s="1"/>
  <c r="C1593" i="1"/>
  <c r="H1593" i="1" s="1"/>
  <c r="C1592" i="1"/>
  <c r="G1592" i="1" s="1"/>
  <c r="C1591" i="1"/>
  <c r="H1591" i="1" s="1"/>
  <c r="C1590" i="1"/>
  <c r="G1590" i="1" s="1"/>
  <c r="C1589" i="1"/>
  <c r="H1589" i="1" s="1"/>
  <c r="C1588" i="1"/>
  <c r="G1588" i="1" s="1"/>
  <c r="G1587" i="1"/>
  <c r="C1587" i="1"/>
  <c r="H1587" i="1" s="1"/>
  <c r="C1586" i="1"/>
  <c r="G1586" i="1" s="1"/>
  <c r="C1584" i="1"/>
  <c r="G1584" i="1" s="1"/>
  <c r="C1582" i="1"/>
  <c r="G1582" i="1" s="1"/>
  <c r="D1581" i="1"/>
  <c r="C1581" i="1"/>
  <c r="D1580" i="1"/>
  <c r="C1580" i="1"/>
  <c r="D1579" i="1"/>
  <c r="C1579" i="1"/>
  <c r="D1578" i="1"/>
  <c r="C1578" i="1"/>
  <c r="D1577" i="1"/>
  <c r="D1576" i="1"/>
  <c r="C1576" i="1"/>
  <c r="J1576" i="1" s="1"/>
  <c r="D1575" i="1"/>
  <c r="C1575" i="1"/>
  <c r="J1575" i="1" s="1"/>
  <c r="D1574" i="1"/>
  <c r="C1574" i="1"/>
  <c r="J1574" i="1" s="1"/>
  <c r="D1573" i="1"/>
  <c r="C1573" i="1"/>
  <c r="J1573" i="1" s="1"/>
  <c r="D1572" i="1"/>
  <c r="D1571" i="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D1562" i="1"/>
  <c r="C1562" i="1"/>
  <c r="D1561" i="1"/>
  <c r="C1561" i="1"/>
  <c r="D1560" i="1"/>
  <c r="C1560" i="1"/>
  <c r="D1559" i="1"/>
  <c r="C1559" i="1"/>
  <c r="D1558" i="1"/>
  <c r="C1558" i="1"/>
  <c r="D1557" i="1"/>
  <c r="C1557" i="1"/>
  <c r="D1556" i="1"/>
  <c r="D1555" i="1"/>
  <c r="D1554" i="1"/>
  <c r="C1554" i="1"/>
  <c r="D1553" i="1"/>
  <c r="C1553" i="1"/>
  <c r="D1552" i="1"/>
  <c r="C1552" i="1"/>
  <c r="D1551" i="1"/>
  <c r="C1551" i="1"/>
  <c r="D1550" i="1"/>
  <c r="C1550" i="1"/>
  <c r="D1549" i="1"/>
  <c r="C1549" i="1"/>
  <c r="D1548" i="1"/>
  <c r="C1548" i="1"/>
  <c r="D1547" i="1"/>
  <c r="D1546" i="1"/>
  <c r="H1546" i="1" s="1"/>
  <c r="C1546" i="1"/>
  <c r="D1545" i="1"/>
  <c r="H1545" i="1" s="1"/>
  <c r="C1545" i="1"/>
  <c r="D1544" i="1"/>
  <c r="H1544" i="1" s="1"/>
  <c r="C1544" i="1"/>
  <c r="D1543" i="1"/>
  <c r="H1543" i="1" s="1"/>
  <c r="C1543" i="1"/>
  <c r="D1542" i="1"/>
  <c r="H1542" i="1" s="1"/>
  <c r="C1542" i="1"/>
  <c r="D1541" i="1"/>
  <c r="H1541" i="1" s="1"/>
  <c r="C1541"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D1517" i="1"/>
  <c r="C1517" i="1"/>
  <c r="G1517" i="1" s="1"/>
  <c r="D1516" i="1"/>
  <c r="C1516" i="1"/>
  <c r="D1515" i="1"/>
  <c r="C1515" i="1"/>
  <c r="H1515" i="1" s="1"/>
  <c r="C1514" i="1"/>
  <c r="D1513" i="1"/>
  <c r="C1513" i="1"/>
  <c r="H1513" i="1" s="1"/>
  <c r="D1512" i="1"/>
  <c r="C1512" i="1"/>
  <c r="H1512" i="1" s="1"/>
  <c r="D1511" i="1"/>
  <c r="C1511" i="1"/>
  <c r="H1511"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H1364" i="1" s="1"/>
  <c r="D1363" i="1"/>
  <c r="C1363" i="1"/>
  <c r="H1363" i="1" s="1"/>
  <c r="D1362" i="1"/>
  <c r="C1362" i="1"/>
  <c r="D1361" i="1"/>
  <c r="C1361" i="1"/>
  <c r="H1361" i="1" s="1"/>
  <c r="D1360" i="1"/>
  <c r="C1360" i="1"/>
  <c r="D1359" i="1"/>
  <c r="C1359" i="1"/>
  <c r="H1359" i="1" s="1"/>
  <c r="D1358" i="1"/>
  <c r="C1358" i="1"/>
  <c r="H1358" i="1" s="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H1350" i="1" s="1"/>
  <c r="D1349" i="1"/>
  <c r="C1349" i="1"/>
  <c r="D1348" i="1"/>
  <c r="C1348" i="1"/>
  <c r="D1347" i="1"/>
  <c r="C1347" i="1"/>
  <c r="D1346" i="1"/>
  <c r="C1346" i="1"/>
  <c r="D1345" i="1"/>
  <c r="C1345" i="1"/>
  <c r="D1344" i="1"/>
  <c r="C1344" i="1"/>
  <c r="D1343" i="1"/>
  <c r="C1343" i="1"/>
  <c r="D1342" i="1"/>
  <c r="C1342" i="1"/>
  <c r="D1341" i="1"/>
  <c r="C1341" i="1"/>
  <c r="D1340" i="1"/>
  <c r="C1340" i="1"/>
  <c r="D1339" i="1"/>
  <c r="C1339" i="1"/>
  <c r="H1339" i="1" s="1"/>
  <c r="D1338" i="1"/>
  <c r="C1338" i="1"/>
  <c r="D1337" i="1"/>
  <c r="C1337" i="1"/>
  <c r="D1336" i="1"/>
  <c r="C1336" i="1"/>
  <c r="D1335" i="1"/>
  <c r="C1335" i="1"/>
  <c r="D1334" i="1"/>
  <c r="C1334" i="1"/>
  <c r="D1333" i="1"/>
  <c r="C1333" i="1"/>
  <c r="D1332" i="1"/>
  <c r="C1332" i="1"/>
  <c r="H1332" i="1" s="1"/>
  <c r="D1331" i="1"/>
  <c r="C1331" i="1"/>
  <c r="D1330" i="1"/>
  <c r="C1330" i="1"/>
  <c r="D1329" i="1"/>
  <c r="C1329" i="1"/>
  <c r="D1328" i="1"/>
  <c r="C1328" i="1"/>
  <c r="D1327" i="1"/>
  <c r="C1327" i="1"/>
  <c r="H1327" i="1" s="1"/>
  <c r="D1326" i="1"/>
  <c r="C1326" i="1"/>
  <c r="D1325" i="1"/>
  <c r="C1325" i="1"/>
  <c r="H1325" i="1" s="1"/>
  <c r="D1324" i="1"/>
  <c r="C1324" i="1"/>
  <c r="D1323" i="1"/>
  <c r="C1323" i="1"/>
  <c r="H1323" i="1" s="1"/>
  <c r="D1322" i="1"/>
  <c r="C1322" i="1"/>
  <c r="D1321" i="1"/>
  <c r="C1321" i="1"/>
  <c r="D1320" i="1"/>
  <c r="C1320" i="1"/>
  <c r="D1319" i="1"/>
  <c r="C1319" i="1"/>
  <c r="D1318" i="1"/>
  <c r="C1318" i="1"/>
  <c r="D1317" i="1"/>
  <c r="C1317" i="1"/>
  <c r="H1317" i="1" s="1"/>
  <c r="D1316" i="1"/>
  <c r="C1316" i="1"/>
  <c r="H1316" i="1" s="1"/>
  <c r="D1315" i="1"/>
  <c r="C1315" i="1"/>
  <c r="H1315" i="1" s="1"/>
  <c r="D1314" i="1"/>
  <c r="C1314" i="1"/>
  <c r="H1314" i="1" s="1"/>
  <c r="D1313" i="1"/>
  <c r="C1313" i="1"/>
  <c r="H1313" i="1" s="1"/>
  <c r="D1312" i="1"/>
  <c r="C1312" i="1"/>
  <c r="D1311" i="1"/>
  <c r="C1311" i="1"/>
  <c r="H1311" i="1" s="1"/>
  <c r="D1310" i="1"/>
  <c r="C1310" i="1"/>
  <c r="H1310" i="1" s="1"/>
  <c r="D1309" i="1"/>
  <c r="C1309" i="1"/>
  <c r="D1308" i="1"/>
  <c r="C1308" i="1"/>
  <c r="D1307" i="1"/>
  <c r="C1307" i="1"/>
  <c r="D1306" i="1"/>
  <c r="C1306" i="1"/>
  <c r="D1305" i="1"/>
  <c r="C1305" i="1"/>
  <c r="D1304" i="1"/>
  <c r="C1304" i="1"/>
  <c r="D1303" i="1"/>
  <c r="C1303" i="1"/>
  <c r="D1302" i="1"/>
  <c r="C1302" i="1"/>
  <c r="H1302" i="1" s="1"/>
  <c r="C1301" i="1"/>
  <c r="D1299" i="1"/>
  <c r="C1299" i="1"/>
  <c r="H1299" i="1" s="1"/>
  <c r="D1298" i="1"/>
  <c r="C1298" i="1"/>
  <c r="H1298" i="1" s="1"/>
  <c r="D1297" i="1"/>
  <c r="C1297" i="1"/>
  <c r="H1297" i="1" s="1"/>
  <c r="D1296" i="1"/>
  <c r="C1296" i="1"/>
  <c r="H1296" i="1" s="1"/>
  <c r="C1295" i="1"/>
  <c r="D1294" i="1"/>
  <c r="C1294" i="1"/>
  <c r="H1294" i="1" s="1"/>
  <c r="D1293" i="1"/>
  <c r="C1293" i="1"/>
  <c r="H1293" i="1" s="1"/>
  <c r="D1292" i="1"/>
  <c r="C1292" i="1"/>
  <c r="H1292" i="1" s="1"/>
  <c r="D1291" i="1"/>
  <c r="C1291" i="1"/>
  <c r="D1290" i="1"/>
  <c r="C1290" i="1"/>
  <c r="H1290" i="1" s="1"/>
  <c r="D1289" i="1"/>
  <c r="C1289" i="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H1267" i="1" s="1"/>
  <c r="D1266" i="1"/>
  <c r="C1266" i="1"/>
  <c r="H1266" i="1" s="1"/>
  <c r="D1265" i="1"/>
  <c r="C1265" i="1"/>
  <c r="H1265" i="1" s="1"/>
  <c r="D1264" i="1"/>
  <c r="C1264" i="1"/>
  <c r="H1264" i="1" s="1"/>
  <c r="D1263" i="1"/>
  <c r="C1263" i="1"/>
  <c r="H1263" i="1" s="1"/>
  <c r="D1262" i="1"/>
  <c r="C1262" i="1"/>
  <c r="H1262" i="1" s="1"/>
  <c r="D1261" i="1"/>
  <c r="C1261" i="1"/>
  <c r="C1260" i="1"/>
  <c r="C1259" i="1"/>
  <c r="D1258" i="1"/>
  <c r="C1258" i="1"/>
  <c r="D1257" i="1"/>
  <c r="C1257" i="1"/>
  <c r="D1256" i="1"/>
  <c r="C1256" i="1"/>
  <c r="D1254" i="1"/>
  <c r="C1254" i="1"/>
  <c r="D1253" i="1"/>
  <c r="C1253" i="1"/>
  <c r="D1252" i="1"/>
  <c r="C1252" i="1"/>
  <c r="D1251" i="1"/>
  <c r="C1251" i="1"/>
  <c r="H1251" i="1" s="1"/>
  <c r="D1250" i="1"/>
  <c r="C1250" i="1"/>
  <c r="D1249" i="1"/>
  <c r="C1249" i="1"/>
  <c r="D1248" i="1"/>
  <c r="C1248" i="1"/>
  <c r="D1247" i="1"/>
  <c r="C1247" i="1"/>
  <c r="H1247" i="1" s="1"/>
  <c r="D1246" i="1"/>
  <c r="C1246" i="1"/>
  <c r="H1246" i="1" s="1"/>
  <c r="D1245" i="1"/>
  <c r="C1245" i="1"/>
  <c r="H1245" i="1" s="1"/>
  <c r="D1244" i="1"/>
  <c r="C1244" i="1"/>
  <c r="H1244" i="1" s="1"/>
  <c r="D1243" i="1"/>
  <c r="C1243" i="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D1229" i="1"/>
  <c r="C1229" i="1"/>
  <c r="H1229" i="1" s="1"/>
  <c r="D1228" i="1"/>
  <c r="C1228" i="1"/>
  <c r="H1228" i="1" s="1"/>
  <c r="D1227" i="1"/>
  <c r="C1227" i="1"/>
  <c r="H1227" i="1" s="1"/>
  <c r="D1226" i="1"/>
  <c r="C1226" i="1"/>
  <c r="D1225" i="1"/>
  <c r="C1225" i="1"/>
  <c r="H1225" i="1" s="1"/>
  <c r="D1224" i="1"/>
  <c r="C1224" i="1"/>
  <c r="D1223" i="1"/>
  <c r="C1223" i="1"/>
  <c r="D1222" i="1"/>
  <c r="C1222" i="1"/>
  <c r="H1222" i="1" s="1"/>
  <c r="D1221" i="1"/>
  <c r="C1221" i="1"/>
  <c r="D1220" i="1"/>
  <c r="C1220" i="1"/>
  <c r="H1220" i="1" s="1"/>
  <c r="D1219" i="1"/>
  <c r="C1219" i="1"/>
  <c r="H1219" i="1" s="1"/>
  <c r="D1218" i="1"/>
  <c r="C1218" i="1"/>
  <c r="H1218" i="1" s="1"/>
  <c r="D1217" i="1"/>
  <c r="C1217" i="1"/>
  <c r="H1217" i="1" s="1"/>
  <c r="D1216" i="1"/>
  <c r="C1216" i="1"/>
  <c r="H1216" i="1" s="1"/>
  <c r="D1215" i="1"/>
  <c r="C1215" i="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D1206" i="1"/>
  <c r="C1206" i="1"/>
  <c r="H1206" i="1" s="1"/>
  <c r="D1205" i="1"/>
  <c r="C1205" i="1"/>
  <c r="H1205" i="1" s="1"/>
  <c r="D1204" i="1"/>
  <c r="C1204" i="1"/>
  <c r="H1204" i="1" s="1"/>
  <c r="D1203" i="1"/>
  <c r="C1203" i="1"/>
  <c r="H1203" i="1" s="1"/>
  <c r="D1202" i="1"/>
  <c r="C1202" i="1"/>
  <c r="D1201" i="1"/>
  <c r="D1200" i="1"/>
  <c r="C1200" i="1"/>
  <c r="D1199" i="1"/>
  <c r="H1199" i="1" s="1"/>
  <c r="C1199" i="1"/>
  <c r="D1198" i="1"/>
  <c r="H1198" i="1" s="1"/>
  <c r="C1198" i="1"/>
  <c r="G1198" i="1" s="1"/>
  <c r="D1197" i="1"/>
  <c r="H1197" i="1" s="1"/>
  <c r="C1197" i="1"/>
  <c r="D1196" i="1"/>
  <c r="H1196" i="1" s="1"/>
  <c r="C1196" i="1"/>
  <c r="G1196" i="1" s="1"/>
  <c r="D1195" i="1"/>
  <c r="H1195" i="1" s="1"/>
  <c r="C1195" i="1"/>
  <c r="G1195" i="1" s="1"/>
  <c r="D1194" i="1"/>
  <c r="H1194" i="1" s="1"/>
  <c r="C1194" i="1"/>
  <c r="D1193" i="1"/>
  <c r="H1193" i="1" s="1"/>
  <c r="C1193" i="1"/>
  <c r="G1193" i="1" s="1"/>
  <c r="D1192" i="1"/>
  <c r="H1192" i="1" s="1"/>
  <c r="C1192" i="1"/>
  <c r="G1192" i="1" s="1"/>
  <c r="D1191" i="1"/>
  <c r="H1191" i="1" s="1"/>
  <c r="C1191" i="1"/>
  <c r="G1191" i="1" s="1"/>
  <c r="D1190" i="1"/>
  <c r="H1190" i="1" s="1"/>
  <c r="C1190" i="1"/>
  <c r="D1189" i="1"/>
  <c r="H1189" i="1" s="1"/>
  <c r="C1189" i="1"/>
  <c r="G1189" i="1" s="1"/>
  <c r="D1188" i="1"/>
  <c r="H1188" i="1" s="1"/>
  <c r="C1188" i="1"/>
  <c r="G1188" i="1" s="1"/>
  <c r="D1187" i="1"/>
  <c r="H1187" i="1" s="1"/>
  <c r="C1187" i="1"/>
  <c r="G1187" i="1" s="1"/>
  <c r="D1186" i="1"/>
  <c r="H1186" i="1" s="1"/>
  <c r="C1186" i="1"/>
  <c r="D1185" i="1"/>
  <c r="H1185" i="1" s="1"/>
  <c r="C1185" i="1"/>
  <c r="D1184" i="1"/>
  <c r="H1184" i="1" s="1"/>
  <c r="C1184" i="1"/>
  <c r="D1183" i="1"/>
  <c r="H1183" i="1" s="1"/>
  <c r="C1183" i="1"/>
  <c r="G1183" i="1" s="1"/>
  <c r="D1182" i="1"/>
  <c r="D1179" i="1"/>
  <c r="H1179" i="1" s="1"/>
  <c r="C1179" i="1"/>
  <c r="G1179" i="1" s="1"/>
  <c r="D1178" i="1"/>
  <c r="H1178" i="1" s="1"/>
  <c r="C1178" i="1"/>
  <c r="G1178" i="1" s="1"/>
  <c r="D1177" i="1"/>
  <c r="H1177" i="1" s="1"/>
  <c r="C1177" i="1"/>
  <c r="C1176" i="1"/>
  <c r="D1175" i="1"/>
  <c r="H1175" i="1" s="1"/>
  <c r="C1175" i="1"/>
  <c r="G1175" i="1" s="1"/>
  <c r="D1174" i="1"/>
  <c r="H1174" i="1" s="1"/>
  <c r="C1174" i="1"/>
  <c r="G1174" i="1" s="1"/>
  <c r="D1173" i="1"/>
  <c r="H1173" i="1" s="1"/>
  <c r="C1173" i="1"/>
  <c r="G1173" i="1" s="1"/>
  <c r="D1172" i="1"/>
  <c r="H1172" i="1" s="1"/>
  <c r="C1172" i="1"/>
  <c r="D1171" i="1"/>
  <c r="H1171" i="1" s="1"/>
  <c r="C1171" i="1"/>
  <c r="G1171" i="1" s="1"/>
  <c r="C1170" i="1"/>
  <c r="D1169" i="1"/>
  <c r="H1169" i="1" s="1"/>
  <c r="C1169" i="1"/>
  <c r="G1169" i="1" s="1"/>
  <c r="D1168" i="1"/>
  <c r="H1168" i="1" s="1"/>
  <c r="C1168" i="1"/>
  <c r="D1167" i="1"/>
  <c r="H1167" i="1" s="1"/>
  <c r="C1167" i="1"/>
  <c r="D1166" i="1"/>
  <c r="H1166" i="1" s="1"/>
  <c r="C1166" i="1"/>
  <c r="G1166" i="1" s="1"/>
  <c r="D1165" i="1"/>
  <c r="C1165" i="1"/>
  <c r="G1165" i="1" s="1"/>
  <c r="D1164" i="1"/>
  <c r="H1164" i="1" s="1"/>
  <c r="C1164" i="1"/>
  <c r="G1164" i="1" s="1"/>
  <c r="D1163" i="1"/>
  <c r="C1163" i="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C1155" i="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C1148" i="1"/>
  <c r="D1147" i="1"/>
  <c r="H1147" i="1" s="1"/>
  <c r="C1147" i="1"/>
  <c r="G1147" i="1" s="1"/>
  <c r="D1146" i="1"/>
  <c r="H1146" i="1" s="1"/>
  <c r="C1146" i="1"/>
  <c r="G1146" i="1" s="1"/>
  <c r="D1145" i="1"/>
  <c r="H1145" i="1" s="1"/>
  <c r="C1145" i="1"/>
  <c r="G1145" i="1" s="1"/>
  <c r="D1144" i="1"/>
  <c r="H1144" i="1" s="1"/>
  <c r="C1144" i="1"/>
  <c r="D1143" i="1"/>
  <c r="H1143" i="1" s="1"/>
  <c r="C1143" i="1"/>
  <c r="G1143" i="1" s="1"/>
  <c r="D1142" i="1"/>
  <c r="H1142" i="1" s="1"/>
  <c r="C1142" i="1"/>
  <c r="G1142" i="1" s="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G1131" i="1" s="1"/>
  <c r="D1130" i="1"/>
  <c r="H1130" i="1" s="1"/>
  <c r="C1130" i="1"/>
  <c r="D1129" i="1"/>
  <c r="H1129" i="1" s="1"/>
  <c r="C1129" i="1"/>
  <c r="G1129" i="1" s="1"/>
  <c r="D1128" i="1"/>
  <c r="H1128" i="1" s="1"/>
  <c r="C1128" i="1"/>
  <c r="D1127" i="1"/>
  <c r="H1127" i="1" s="1"/>
  <c r="C1127" i="1"/>
  <c r="G1127" i="1" s="1"/>
  <c r="D1126" i="1"/>
  <c r="H1126" i="1" s="1"/>
  <c r="C1126" i="1"/>
  <c r="D1125" i="1"/>
  <c r="H1125" i="1" s="1"/>
  <c r="C1125" i="1"/>
  <c r="D1124" i="1"/>
  <c r="D1123" i="1"/>
  <c r="H1123" i="1" s="1"/>
  <c r="C1123" i="1"/>
  <c r="G1123" i="1" s="1"/>
  <c r="D1122" i="1"/>
  <c r="H1122" i="1" s="1"/>
  <c r="C1122" i="1"/>
  <c r="G1122" i="1" s="1"/>
  <c r="D1121" i="1"/>
  <c r="H1121" i="1" s="1"/>
  <c r="C1121" i="1"/>
  <c r="G1121" i="1" s="1"/>
  <c r="D1120" i="1"/>
  <c r="H1120" i="1" s="1"/>
  <c r="C1120" i="1"/>
  <c r="G1120" i="1" s="1"/>
  <c r="D1119" i="1"/>
  <c r="H1119" i="1" s="1"/>
  <c r="C1119" i="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C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C1093" i="1"/>
  <c r="D1092" i="1"/>
  <c r="H1092" i="1" s="1"/>
  <c r="C1092" i="1"/>
  <c r="D1091" i="1"/>
  <c r="H1091" i="1" s="1"/>
  <c r="C1091" i="1"/>
  <c r="D1090" i="1"/>
  <c r="H1090" i="1" s="1"/>
  <c r="C1090" i="1"/>
  <c r="D1089" i="1"/>
  <c r="H1089" i="1" s="1"/>
  <c r="C1089" i="1"/>
  <c r="D1088" i="1"/>
  <c r="H1088" i="1" s="1"/>
  <c r="C1088" i="1"/>
  <c r="G1088" i="1" s="1"/>
  <c r="D1087" i="1"/>
  <c r="H1087" i="1" s="1"/>
  <c r="C1087" i="1"/>
  <c r="D1086" i="1"/>
  <c r="H1086" i="1" s="1"/>
  <c r="C1086" i="1"/>
  <c r="G1086" i="1" s="1"/>
  <c r="D1085" i="1"/>
  <c r="H1085" i="1" s="1"/>
  <c r="C1085" i="1"/>
  <c r="G1085" i="1" s="1"/>
  <c r="D1084" i="1"/>
  <c r="H1084" i="1" s="1"/>
  <c r="C1084" i="1"/>
  <c r="G1084" i="1" s="1"/>
  <c r="D1083" i="1"/>
  <c r="H1083" i="1" s="1"/>
  <c r="C1083" i="1"/>
  <c r="D1082" i="1"/>
  <c r="H1082" i="1" s="1"/>
  <c r="C1082" i="1"/>
  <c r="D1081" i="1"/>
  <c r="H1081" i="1" s="1"/>
  <c r="C1081" i="1"/>
  <c r="D1080" i="1"/>
  <c r="H1080" i="1" s="1"/>
  <c r="C1080" i="1"/>
  <c r="D1079" i="1"/>
  <c r="H1079" i="1" s="1"/>
  <c r="C1079" i="1"/>
  <c r="G1079" i="1" s="1"/>
  <c r="D1078" i="1"/>
  <c r="H1078" i="1" s="1"/>
  <c r="C1078" i="1"/>
  <c r="G1078" i="1" s="1"/>
  <c r="D1077" i="1"/>
  <c r="H1077" i="1" s="1"/>
  <c r="C1077" i="1"/>
  <c r="G1077" i="1" s="1"/>
  <c r="C1076" i="1"/>
  <c r="C1075" i="1"/>
  <c r="D1073" i="1"/>
  <c r="H1073" i="1" s="1"/>
  <c r="C1073" i="1"/>
  <c r="D1072" i="1"/>
  <c r="H1072" i="1" s="1"/>
  <c r="C1072" i="1"/>
  <c r="G1072" i="1" s="1"/>
  <c r="D1071" i="1"/>
  <c r="H1071" i="1" s="1"/>
  <c r="C1071" i="1"/>
  <c r="G1071" i="1" s="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G1060" i="1" s="1"/>
  <c r="D1059" i="1"/>
  <c r="H1059" i="1" s="1"/>
  <c r="C1059" i="1"/>
  <c r="G1059" i="1" s="1"/>
  <c r="D1058" i="1"/>
  <c r="H1058" i="1" s="1"/>
  <c r="C1058" i="1"/>
  <c r="D1057" i="1"/>
  <c r="H1057" i="1" s="1"/>
  <c r="C1057" i="1"/>
  <c r="D1056" i="1"/>
  <c r="H1056" i="1" s="1"/>
  <c r="C1056" i="1"/>
  <c r="G1056" i="1" s="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G1041" i="1" s="1"/>
  <c r="D1040" i="1"/>
  <c r="H1040" i="1" s="1"/>
  <c r="C1040" i="1"/>
  <c r="D1039" i="1"/>
  <c r="H1039" i="1" s="1"/>
  <c r="C1039" i="1"/>
  <c r="G1039" i="1" s="1"/>
  <c r="D1038" i="1"/>
  <c r="H1038" i="1" s="1"/>
  <c r="C1038" i="1"/>
  <c r="D1037" i="1"/>
  <c r="H1037" i="1" s="1"/>
  <c r="C1037" i="1"/>
  <c r="D1036" i="1"/>
  <c r="H1036" i="1" s="1"/>
  <c r="C1036" i="1"/>
  <c r="G1036" i="1" s="1"/>
  <c r="D1035" i="1"/>
  <c r="H1035" i="1" s="1"/>
  <c r="C1035" i="1"/>
  <c r="G1035" i="1" s="1"/>
  <c r="D1034" i="1"/>
  <c r="H1034" i="1" s="1"/>
  <c r="C1034" i="1"/>
  <c r="D1033" i="1"/>
  <c r="H1033" i="1" s="1"/>
  <c r="C1033" i="1"/>
  <c r="G1033" i="1" s="1"/>
  <c r="D1032" i="1"/>
  <c r="H1032" i="1" s="1"/>
  <c r="C1032" i="1"/>
  <c r="D1031" i="1"/>
  <c r="H1031" i="1" s="1"/>
  <c r="C1031" i="1"/>
  <c r="G1031" i="1" s="1"/>
  <c r="D1030" i="1"/>
  <c r="H1030" i="1" s="1"/>
  <c r="C1030" i="1"/>
  <c r="D1029" i="1"/>
  <c r="H1029" i="1" s="1"/>
  <c r="C1029" i="1"/>
  <c r="D1028" i="1"/>
  <c r="H1028" i="1" s="1"/>
  <c r="C1028" i="1"/>
  <c r="D1027" i="1"/>
  <c r="H1027" i="1" s="1"/>
  <c r="C1027" i="1"/>
  <c r="D1026" i="1"/>
  <c r="H1026" i="1" s="1"/>
  <c r="C1026" i="1"/>
  <c r="D1025" i="1"/>
  <c r="H1025" i="1" s="1"/>
  <c r="C1025" i="1"/>
  <c r="G1025" i="1" s="1"/>
  <c r="C1024" i="1"/>
  <c r="D1023" i="1"/>
  <c r="H1023" i="1" s="1"/>
  <c r="C1023" i="1"/>
  <c r="G1023" i="1" s="1"/>
  <c r="D1022" i="1"/>
  <c r="H1022" i="1" s="1"/>
  <c r="C1022" i="1"/>
  <c r="G1022" i="1" s="1"/>
  <c r="D1021" i="1"/>
  <c r="H1021" i="1" s="1"/>
  <c r="C1021" i="1"/>
  <c r="G1021" i="1" s="1"/>
  <c r="D1020" i="1"/>
  <c r="H1020" i="1" s="1"/>
  <c r="C1020" i="1"/>
  <c r="D1019" i="1"/>
  <c r="H1019" i="1" s="1"/>
  <c r="C1019" i="1"/>
  <c r="G1019" i="1" s="1"/>
  <c r="C1018" i="1"/>
  <c r="D1016" i="1"/>
  <c r="H1016" i="1" s="1"/>
  <c r="C1016" i="1"/>
  <c r="G1016" i="1" s="1"/>
  <c r="D1015" i="1"/>
  <c r="H1015" i="1" s="1"/>
  <c r="C1015" i="1"/>
  <c r="D1014" i="1"/>
  <c r="H1014" i="1" s="1"/>
  <c r="C1014" i="1"/>
  <c r="C1013"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D727" i="1"/>
  <c r="H727" i="1" s="1"/>
  <c r="C727" i="1"/>
  <c r="G727" i="1" s="1"/>
  <c r="D726" i="1"/>
  <c r="H726" i="1" s="1"/>
  <c r="C726" i="1"/>
  <c r="G726" i="1" s="1"/>
  <c r="D725" i="1"/>
  <c r="H725" i="1" s="1"/>
  <c r="C725" i="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D677" i="1"/>
  <c r="H677" i="1" s="1"/>
  <c r="C677" i="1"/>
  <c r="G677" i="1" s="1"/>
  <c r="D676" i="1"/>
  <c r="H676" i="1" s="1"/>
  <c r="C676" i="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D646" i="1"/>
  <c r="H646" i="1" s="1"/>
  <c r="C646" i="1"/>
  <c r="D645" i="1"/>
  <c r="H645" i="1" s="1"/>
  <c r="C645" i="1"/>
  <c r="C642" i="1"/>
  <c r="C641" i="1"/>
  <c r="D636" i="1"/>
  <c r="H636" i="1" s="1"/>
  <c r="C636" i="1"/>
  <c r="D635" i="1"/>
  <c r="H635" i="1" s="1"/>
  <c r="C635" i="1"/>
  <c r="D633"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D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C538" i="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D424" i="1"/>
  <c r="C423" i="1"/>
  <c r="C422" i="1"/>
  <c r="C421" i="1"/>
  <c r="D416" i="1"/>
  <c r="H416" i="1" s="1"/>
  <c r="C416" i="1"/>
  <c r="D415" i="1"/>
  <c r="H415" i="1" s="1"/>
  <c r="C415" i="1"/>
  <c r="G415" i="1" s="1"/>
  <c r="D414" i="1"/>
  <c r="H414" i="1" s="1"/>
  <c r="C414"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H384" i="1"/>
  <c r="D384" i="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H377" i="1"/>
  <c r="D377" i="1"/>
  <c r="C377" i="1"/>
  <c r="G377" i="1" s="1"/>
  <c r="D376" i="1"/>
  <c r="H376" i="1" s="1"/>
  <c r="C376" i="1"/>
  <c r="G376" i="1" s="1"/>
  <c r="D375" i="1"/>
  <c r="H375" i="1" s="1"/>
  <c r="C375" i="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D367" i="1"/>
  <c r="H367" i="1" s="1"/>
  <c r="C367" i="1"/>
  <c r="G367" i="1" s="1"/>
  <c r="H366" i="1"/>
  <c r="D366" i="1"/>
  <c r="C366" i="1"/>
  <c r="G366" i="1" s="1"/>
  <c r="D365" i="1"/>
  <c r="H365" i="1" s="1"/>
  <c r="C365" i="1"/>
  <c r="G365" i="1" s="1"/>
  <c r="D364" i="1"/>
  <c r="H364" i="1" s="1"/>
  <c r="C364" i="1"/>
  <c r="G364" i="1" s="1"/>
  <c r="H363" i="1"/>
  <c r="D363" i="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H334" i="1"/>
  <c r="D334" i="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H320" i="1"/>
  <c r="D320" i="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H314" i="1"/>
  <c r="D314" i="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D301" i="1"/>
  <c r="H301" i="1" s="1"/>
  <c r="C301" i="1"/>
  <c r="H300" i="1"/>
  <c r="D300" i="1"/>
  <c r="C300" i="1"/>
  <c r="G300" i="1" s="1"/>
  <c r="D299" i="1"/>
  <c r="H299" i="1" s="1"/>
  <c r="C299" i="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H288" i="1"/>
  <c r="D288" i="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H278" i="1"/>
  <c r="D278" i="1"/>
  <c r="C278" i="1"/>
  <c r="G278" i="1" s="1"/>
  <c r="D277" i="1"/>
  <c r="H277" i="1" s="1"/>
  <c r="C277" i="1"/>
  <c r="G277" i="1" s="1"/>
  <c r="D276" i="1"/>
  <c r="H276" i="1" s="1"/>
  <c r="C276" i="1"/>
  <c r="G276" i="1" s="1"/>
  <c r="H275" i="1"/>
  <c r="D275" i="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D216" i="1"/>
  <c r="H216" i="1" s="1"/>
  <c r="C216" i="1"/>
  <c r="D215" i="1"/>
  <c r="H215" i="1" s="1"/>
  <c r="C215" i="1"/>
  <c r="G215" i="1" s="1"/>
  <c r="D214" i="1"/>
  <c r="H214" i="1" s="1"/>
  <c r="C214" i="1"/>
  <c r="G214" i="1" s="1"/>
  <c r="D213" i="1"/>
  <c r="H213" i="1" s="1"/>
  <c r="C213" i="1"/>
  <c r="G213"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H203" i="1"/>
  <c r="D203" i="1"/>
  <c r="C203" i="1"/>
  <c r="G203" i="1" s="1"/>
  <c r="D202" i="1"/>
  <c r="H202" i="1" s="1"/>
  <c r="C202" i="1"/>
  <c r="G202" i="1" s="1"/>
  <c r="D201" i="1"/>
  <c r="H201" i="1" s="1"/>
  <c r="C201" i="1"/>
  <c r="G201" i="1" s="1"/>
  <c r="D200" i="1"/>
  <c r="H200" i="1" s="1"/>
  <c r="C200" i="1"/>
  <c r="G200" i="1" s="1"/>
  <c r="D199" i="1"/>
  <c r="H199" i="1" s="1"/>
  <c r="C199" i="1"/>
  <c r="G199" i="1" s="1"/>
  <c r="C198" i="1"/>
  <c r="D197" i="1"/>
  <c r="H197" i="1" s="1"/>
  <c r="C197" i="1"/>
  <c r="D196" i="1"/>
  <c r="H196" i="1" s="1"/>
  <c r="C196" i="1"/>
  <c r="D195" i="1"/>
  <c r="H195" i="1" s="1"/>
  <c r="C195" i="1"/>
  <c r="D194" i="1"/>
  <c r="H194" i="1" s="1"/>
  <c r="C194" i="1"/>
  <c r="G194" i="1" s="1"/>
  <c r="D193" i="1"/>
  <c r="H193" i="1" s="1"/>
  <c r="C193" i="1"/>
  <c r="G193" i="1" s="1"/>
  <c r="D192" i="1"/>
  <c r="H192" i="1" s="1"/>
  <c r="C192" i="1"/>
  <c r="G192" i="1" s="1"/>
  <c r="D191" i="1"/>
  <c r="H191" i="1" s="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D180" i="1"/>
  <c r="H180" i="1" s="1"/>
  <c r="C180" i="1"/>
  <c r="D179" i="1"/>
  <c r="H179" i="1" s="1"/>
  <c r="C179" i="1"/>
  <c r="D178" i="1"/>
  <c r="H178" i="1" s="1"/>
  <c r="C178" i="1"/>
  <c r="G178" i="1" s="1"/>
  <c r="D177" i="1"/>
  <c r="H177" i="1" s="1"/>
  <c r="C177" i="1"/>
  <c r="G177" i="1" s="1"/>
  <c r="H176" i="1"/>
  <c r="D176" i="1"/>
  <c r="C176" i="1"/>
  <c r="G176" i="1" s="1"/>
  <c r="D175" i="1"/>
  <c r="H175" i="1" s="1"/>
  <c r="C175" i="1"/>
  <c r="G175" i="1" s="1"/>
  <c r="D174" i="1"/>
  <c r="H174" i="1" s="1"/>
  <c r="C174" i="1"/>
  <c r="D173" i="1"/>
  <c r="H173" i="1" s="1"/>
  <c r="C173" i="1"/>
  <c r="G173" i="1" s="1"/>
  <c r="D172" i="1"/>
  <c r="H172" i="1" s="1"/>
  <c r="C172" i="1"/>
  <c r="D171" i="1"/>
  <c r="H171" i="1" s="1"/>
  <c r="C171" i="1"/>
  <c r="G171" i="1" s="1"/>
  <c r="D170" i="1"/>
  <c r="H170" i="1" s="1"/>
  <c r="C170" i="1"/>
  <c r="D169" i="1"/>
  <c r="H169" i="1" s="1"/>
  <c r="C169" i="1"/>
  <c r="D168" i="1"/>
  <c r="H168" i="1" s="1"/>
  <c r="C168" i="1"/>
  <c r="G168" i="1" s="1"/>
  <c r="D167" i="1"/>
  <c r="H167" i="1" s="1"/>
  <c r="C167" i="1"/>
  <c r="G167" i="1" s="1"/>
  <c r="C166" i="1"/>
  <c r="D165" i="1"/>
  <c r="H165" i="1" s="1"/>
  <c r="C165" i="1"/>
  <c r="G165" i="1" s="1"/>
  <c r="D164" i="1"/>
  <c r="H164" i="1" s="1"/>
  <c r="C164" i="1"/>
  <c r="G164" i="1" s="1"/>
  <c r="D163" i="1"/>
  <c r="H163" i="1" s="1"/>
  <c r="C163" i="1"/>
  <c r="G163" i="1" s="1"/>
  <c r="D162" i="1"/>
  <c r="H162" i="1" s="1"/>
  <c r="C162" i="1"/>
  <c r="G162" i="1" s="1"/>
  <c r="C161" i="1"/>
  <c r="C160" i="1"/>
  <c r="D159" i="1"/>
  <c r="H159" i="1" s="1"/>
  <c r="C159" i="1"/>
  <c r="G159" i="1" s="1"/>
  <c r="D158" i="1"/>
  <c r="H158" i="1" s="1"/>
  <c r="C158" i="1"/>
  <c r="D157" i="1"/>
  <c r="H157" i="1" s="1"/>
  <c r="C157" i="1"/>
  <c r="G157" i="1" s="1"/>
  <c r="D156" i="1"/>
  <c r="H156" i="1" s="1"/>
  <c r="C156" i="1"/>
  <c r="D155" i="1"/>
  <c r="H155" i="1" s="1"/>
  <c r="C155" i="1"/>
  <c r="D154" i="1"/>
  <c r="H154" i="1" s="1"/>
  <c r="C154" i="1"/>
  <c r="G154" i="1" s="1"/>
  <c r="D153" i="1"/>
  <c r="H153" i="1" s="1"/>
  <c r="C153" i="1"/>
  <c r="G153" i="1" s="1"/>
  <c r="D152" i="1"/>
  <c r="H152" i="1" s="1"/>
  <c r="C152" i="1"/>
  <c r="G152" i="1" s="1"/>
  <c r="H151" i="1"/>
  <c r="D151" i="1"/>
  <c r="C151" i="1"/>
  <c r="G151" i="1" s="1"/>
  <c r="C150"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D131" i="1"/>
  <c r="H131" i="1" s="1"/>
  <c r="C131" i="1"/>
  <c r="D130" i="1"/>
  <c r="H130" i="1" s="1"/>
  <c r="C130" i="1"/>
  <c r="H129" i="1"/>
  <c r="D129" i="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H110" i="1"/>
  <c r="D110" i="1"/>
  <c r="C110" i="1"/>
  <c r="G110" i="1" s="1"/>
  <c r="D109" i="1"/>
  <c r="H109" i="1" s="1"/>
  <c r="C109" i="1"/>
  <c r="G109" i="1" s="1"/>
  <c r="D108" i="1"/>
  <c r="H108" i="1" s="1"/>
  <c r="C108" i="1"/>
  <c r="G108" i="1" s="1"/>
  <c r="D107" i="1"/>
  <c r="H107" i="1" s="1"/>
  <c r="C107" i="1"/>
  <c r="G107" i="1" s="1"/>
  <c r="H106" i="1"/>
  <c r="D106" i="1"/>
  <c r="C106" i="1"/>
  <c r="G106" i="1" s="1"/>
  <c r="D105" i="1"/>
  <c r="H105" i="1" s="1"/>
  <c r="C105" i="1"/>
  <c r="G105" i="1" s="1"/>
  <c r="D104" i="1"/>
  <c r="H104" i="1" s="1"/>
  <c r="C104" i="1"/>
  <c r="G104" i="1" s="1"/>
  <c r="H103" i="1"/>
  <c r="D103" i="1"/>
  <c r="C103" i="1"/>
  <c r="G103" i="1" s="1"/>
  <c r="D102" i="1"/>
  <c r="H102" i="1" s="1"/>
  <c r="C102" i="1"/>
  <c r="G102" i="1" s="1"/>
  <c r="D101" i="1"/>
  <c r="H101" i="1" s="1"/>
  <c r="C101" i="1"/>
  <c r="G101" i="1" s="1"/>
  <c r="H100" i="1"/>
  <c r="D100" i="1"/>
  <c r="C100" i="1"/>
  <c r="G100" i="1" s="1"/>
  <c r="D99" i="1"/>
  <c r="H99" i="1" s="1"/>
  <c r="C99" i="1"/>
  <c r="G99" i="1" s="1"/>
  <c r="D98" i="1"/>
  <c r="H98" i="1" s="1"/>
  <c r="C98" i="1"/>
  <c r="G98" i="1" s="1"/>
  <c r="D97" i="1"/>
  <c r="H97" i="1" s="1"/>
  <c r="C97" i="1"/>
  <c r="G97" i="1" s="1"/>
  <c r="D96" i="1"/>
  <c r="H96" i="1" s="1"/>
  <c r="C96" i="1"/>
  <c r="G96" i="1" s="1"/>
  <c r="H95" i="1"/>
  <c r="D95" i="1"/>
  <c r="C95" i="1"/>
  <c r="G95" i="1" s="1"/>
  <c r="D94" i="1"/>
  <c r="H94" i="1" s="1"/>
  <c r="C94" i="1"/>
  <c r="G94" i="1" s="1"/>
  <c r="D93" i="1"/>
  <c r="H93" i="1" s="1"/>
  <c r="C93" i="1"/>
  <c r="G93" i="1" s="1"/>
  <c r="H92" i="1"/>
  <c r="D92" i="1"/>
  <c r="C92" i="1"/>
  <c r="G92" i="1" s="1"/>
  <c r="D91" i="1"/>
  <c r="H91" i="1" s="1"/>
  <c r="C91" i="1"/>
  <c r="G91" i="1" s="1"/>
  <c r="D90" i="1"/>
  <c r="H90" i="1" s="1"/>
  <c r="C90" i="1"/>
  <c r="G90" i="1" s="1"/>
  <c r="H89" i="1"/>
  <c r="D89" i="1"/>
  <c r="C89" i="1"/>
  <c r="G89" i="1" s="1"/>
  <c r="D88" i="1"/>
  <c r="H88" i="1" s="1"/>
  <c r="C88" i="1"/>
  <c r="G88" i="1" s="1"/>
  <c r="D87" i="1"/>
  <c r="H87" i="1" s="1"/>
  <c r="C87" i="1"/>
  <c r="G87" i="1" s="1"/>
  <c r="H86" i="1"/>
  <c r="D86" i="1"/>
  <c r="C86" i="1"/>
  <c r="G86" i="1" s="1"/>
  <c r="D85" i="1"/>
  <c r="H85" i="1" s="1"/>
  <c r="C85" i="1"/>
  <c r="G85" i="1" s="1"/>
  <c r="D84" i="1"/>
  <c r="H84" i="1" s="1"/>
  <c r="C84" i="1"/>
  <c r="G84" i="1" s="1"/>
  <c r="H83" i="1"/>
  <c r="D83" i="1"/>
  <c r="C83" i="1"/>
  <c r="G83" i="1" s="1"/>
  <c r="D82" i="1"/>
  <c r="H82" i="1" s="1"/>
  <c r="C82" i="1"/>
  <c r="G82" i="1" s="1"/>
  <c r="D81" i="1"/>
  <c r="H81" i="1" s="1"/>
  <c r="C81" i="1"/>
  <c r="G81" i="1" s="1"/>
  <c r="H80" i="1"/>
  <c r="D80" i="1"/>
  <c r="C80" i="1"/>
  <c r="G80" i="1" s="1"/>
  <c r="D79" i="1"/>
  <c r="H79" i="1" s="1"/>
  <c r="C79" i="1"/>
  <c r="D78" i="1"/>
  <c r="H78" i="1" s="1"/>
  <c r="C78" i="1"/>
  <c r="D77" i="1"/>
  <c r="H77" i="1" s="1"/>
  <c r="C77" i="1"/>
  <c r="G77" i="1" s="1"/>
  <c r="D76" i="1"/>
  <c r="H76" i="1" s="1"/>
  <c r="C76" i="1"/>
  <c r="D75" i="1"/>
  <c r="H75" i="1" s="1"/>
  <c r="C75" i="1"/>
  <c r="G75" i="1" s="1"/>
  <c r="D74" i="1"/>
  <c r="H74" i="1" s="1"/>
  <c r="C74" i="1"/>
  <c r="D73" i="1"/>
  <c r="H73" i="1" s="1"/>
  <c r="C73" i="1"/>
  <c r="D72" i="1"/>
  <c r="H72" i="1" s="1"/>
  <c r="C72" i="1"/>
  <c r="G72" i="1" s="1"/>
  <c r="D71" i="1"/>
  <c r="H71" i="1" s="1"/>
  <c r="C71" i="1"/>
  <c r="D70" i="1"/>
  <c r="H70" i="1" s="1"/>
  <c r="C70" i="1"/>
  <c r="D69" i="1"/>
  <c r="H69" i="1" s="1"/>
  <c r="C69" i="1"/>
  <c r="G69" i="1" s="1"/>
  <c r="D68" i="1"/>
  <c r="H68" i="1" s="1"/>
  <c r="C68" i="1"/>
  <c r="G68" i="1" s="1"/>
  <c r="D67" i="1"/>
  <c r="H67" i="1" s="1"/>
  <c r="C67" i="1"/>
  <c r="G67" i="1" s="1"/>
  <c r="H66" i="1"/>
  <c r="D66" i="1"/>
  <c r="C66" i="1"/>
  <c r="G66" i="1" s="1"/>
  <c r="D65" i="1"/>
  <c r="H65" i="1" s="1"/>
  <c r="C65" i="1"/>
  <c r="G65" i="1" s="1"/>
  <c r="D64" i="1"/>
  <c r="H64" i="1" s="1"/>
  <c r="C64" i="1"/>
  <c r="G64" i="1" s="1"/>
  <c r="H63" i="1"/>
  <c r="D63" i="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H48" i="1"/>
  <c r="D48" i="1"/>
  <c r="C48" i="1"/>
  <c r="G48" i="1" s="1"/>
  <c r="D47" i="1"/>
  <c r="H47" i="1" s="1"/>
  <c r="C47" i="1"/>
  <c r="G47" i="1" s="1"/>
  <c r="C46" i="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37" i="9" l="1"/>
  <c r="B37" i="9" s="1"/>
  <c r="E312" i="9"/>
  <c r="B312" i="9" s="1"/>
  <c r="E320" i="9"/>
  <c r="B320" i="9" s="1"/>
  <c r="E329" i="9"/>
  <c r="B329" i="9" s="1"/>
  <c r="G196" i="1"/>
  <c r="G172" i="1"/>
  <c r="E311" i="9"/>
  <c r="B311" i="9" s="1"/>
  <c r="E322" i="9"/>
  <c r="B322" i="9" s="1"/>
  <c r="E324" i="9"/>
  <c r="B324" i="9" s="1"/>
  <c r="E326" i="9"/>
  <c r="B326" i="9" s="1"/>
  <c r="D421" i="1"/>
  <c r="H421" i="1" s="1"/>
  <c r="G302" i="1"/>
  <c r="G301" i="1"/>
  <c r="H1516" i="1"/>
  <c r="I30" i="3"/>
  <c r="J1581" i="1"/>
  <c r="J1580" i="1"/>
  <c r="J1579" i="1"/>
  <c r="H1577" i="1"/>
  <c r="J1578" i="1"/>
  <c r="H1571" i="1"/>
  <c r="J1558" i="1"/>
  <c r="J1562" i="1"/>
  <c r="J1561" i="1"/>
  <c r="J1560" i="1"/>
  <c r="J1559" i="1"/>
  <c r="H1556" i="1"/>
  <c r="G1540" i="1"/>
  <c r="D22" i="7"/>
  <c r="H34" i="3" s="1"/>
  <c r="H1547" i="1"/>
  <c r="H1540" i="1"/>
  <c r="H1539" i="1"/>
  <c r="G1591" i="1"/>
  <c r="G1681" i="1"/>
  <c r="G1683" i="1"/>
  <c r="G1619" i="1"/>
  <c r="G1615" i="1"/>
  <c r="G1611" i="1"/>
  <c r="G1607" i="1"/>
  <c r="C1604" i="1"/>
  <c r="G1604" i="1" s="1"/>
  <c r="G1605" i="1"/>
  <c r="G1601" i="1"/>
  <c r="G1597" i="1"/>
  <c r="H1595" i="1"/>
  <c r="G1595" i="1"/>
  <c r="D6" i="8"/>
  <c r="C1583" i="1" s="1"/>
  <c r="H1583" i="1" s="1"/>
  <c r="G1593" i="1"/>
  <c r="G1589" i="1"/>
  <c r="G1585" i="1"/>
  <c r="H1514" i="1"/>
  <c r="E141" i="6"/>
  <c r="F118" i="6"/>
  <c r="E318" i="9"/>
  <c r="B318" i="9" s="1"/>
  <c r="C1201" i="1"/>
  <c r="G1201" i="1" s="1"/>
  <c r="H1163" i="1"/>
  <c r="E335" i="9"/>
  <c r="B335" i="9" s="1"/>
  <c r="F147" i="5"/>
  <c r="H1152" i="1"/>
  <c r="H1165" i="1"/>
  <c r="H1390" i="1"/>
  <c r="H1389" i="1"/>
  <c r="H1388" i="1"/>
  <c r="H1387" i="1"/>
  <c r="H1386" i="1"/>
  <c r="H1385" i="1"/>
  <c r="H1384" i="1"/>
  <c r="H1383" i="1"/>
  <c r="H1382" i="1"/>
  <c r="H1381" i="1"/>
  <c r="H1380" i="1"/>
  <c r="H1379" i="1"/>
  <c r="H1378" i="1"/>
  <c r="H1377" i="1"/>
  <c r="H1376" i="1"/>
  <c r="H1375" i="1"/>
  <c r="H1374" i="1"/>
  <c r="H1373" i="1"/>
  <c r="H1372" i="1"/>
  <c r="H1371" i="1"/>
  <c r="H1370" i="1"/>
  <c r="H1369" i="1"/>
  <c r="H1368" i="1"/>
  <c r="H1366" i="1"/>
  <c r="H1365" i="1"/>
  <c r="H1362" i="1"/>
  <c r="H1360" i="1"/>
  <c r="H1354" i="1"/>
  <c r="H1349" i="1"/>
  <c r="H1348" i="1"/>
  <c r="H1347" i="1"/>
  <c r="H1346" i="1"/>
  <c r="H1345" i="1"/>
  <c r="H1344" i="1"/>
  <c r="H1343" i="1"/>
  <c r="H1340" i="1"/>
  <c r="H1338" i="1"/>
  <c r="H1337" i="1"/>
  <c r="H1336" i="1"/>
  <c r="H1335" i="1"/>
  <c r="H1334" i="1"/>
  <c r="H1333" i="1"/>
  <c r="H1331" i="1"/>
  <c r="H1330" i="1"/>
  <c r="H1329" i="1"/>
  <c r="H1328" i="1"/>
  <c r="H1326" i="1"/>
  <c r="H1324" i="1"/>
  <c r="H1322" i="1"/>
  <c r="H1321" i="1"/>
  <c r="H1309" i="1"/>
  <c r="H1308" i="1"/>
  <c r="H1307" i="1"/>
  <c r="H1306" i="1"/>
  <c r="H1305" i="1"/>
  <c r="H1304" i="1"/>
  <c r="H1303" i="1"/>
  <c r="H1295" i="1"/>
  <c r="H1277" i="1"/>
  <c r="H1276" i="1"/>
  <c r="H1275" i="1"/>
  <c r="H1274" i="1"/>
  <c r="H1273" i="1"/>
  <c r="H1272" i="1"/>
  <c r="H1271" i="1"/>
  <c r="H1270" i="1"/>
  <c r="H1268" i="1"/>
  <c r="H1269" i="1"/>
  <c r="H1254" i="1"/>
  <c r="H1252" i="1"/>
  <c r="H1253" i="1"/>
  <c r="H1250" i="1"/>
  <c r="H1249" i="1"/>
  <c r="H1248" i="1"/>
  <c r="H1241" i="1"/>
  <c r="H1243" i="1"/>
  <c r="H1232" i="1"/>
  <c r="H1230" i="1"/>
  <c r="H1223" i="1"/>
  <c r="H1224" i="1"/>
  <c r="H1226" i="1"/>
  <c r="H1207" i="1"/>
  <c r="H1215" i="1"/>
  <c r="H1221" i="1"/>
  <c r="H1201" i="1"/>
  <c r="H1202" i="1"/>
  <c r="G1199" i="1"/>
  <c r="G1197" i="1"/>
  <c r="G1190" i="1"/>
  <c r="G1194" i="1"/>
  <c r="G1185" i="1"/>
  <c r="G1186" i="1"/>
  <c r="F181" i="5"/>
  <c r="G1177" i="1"/>
  <c r="G1172" i="1"/>
  <c r="G1170" i="1"/>
  <c r="G1168" i="1"/>
  <c r="G1167" i="1"/>
  <c r="G1148" i="1"/>
  <c r="G1144" i="1"/>
  <c r="G1141" i="1"/>
  <c r="G1139" i="1"/>
  <c r="G1138" i="1"/>
  <c r="G1137" i="1"/>
  <c r="G1136" i="1"/>
  <c r="G1135" i="1"/>
  <c r="G1134" i="1"/>
  <c r="G1132" i="1"/>
  <c r="G1133" i="1"/>
  <c r="G1130" i="1"/>
  <c r="G1128" i="1"/>
  <c r="G1125" i="1"/>
  <c r="G1126" i="1"/>
  <c r="G1119" i="1"/>
  <c r="G1112" i="1"/>
  <c r="H314" i="9"/>
  <c r="E314" i="9" s="1"/>
  <c r="B314" i="9" s="1"/>
  <c r="G1094" i="1"/>
  <c r="G1103" i="1"/>
  <c r="G1091" i="1"/>
  <c r="G1089" i="1"/>
  <c r="G1090" i="1"/>
  <c r="G1083" i="1"/>
  <c r="G1081" i="1"/>
  <c r="G1082" i="1"/>
  <c r="G1073" i="1"/>
  <c r="G1070" i="1"/>
  <c r="G1068" i="1"/>
  <c r="G1069" i="1"/>
  <c r="G1067" i="1"/>
  <c r="G1066" i="1"/>
  <c r="G1065" i="1"/>
  <c r="G1064" i="1"/>
  <c r="G1063" i="1"/>
  <c r="G1061" i="1"/>
  <c r="G1062" i="1"/>
  <c r="G1057" i="1"/>
  <c r="G1058" i="1"/>
  <c r="G1055" i="1"/>
  <c r="G1054" i="1"/>
  <c r="G1053" i="1"/>
  <c r="G1052" i="1"/>
  <c r="G1050" i="1"/>
  <c r="G1051" i="1"/>
  <c r="G1049" i="1"/>
  <c r="G1048" i="1"/>
  <c r="G1046" i="1"/>
  <c r="G1047" i="1"/>
  <c r="G1044" i="1"/>
  <c r="G1043" i="1"/>
  <c r="G1042" i="1"/>
  <c r="G1038" i="1"/>
  <c r="G1034" i="1"/>
  <c r="G1037" i="1"/>
  <c r="G1032" i="1"/>
  <c r="G1015" i="1"/>
  <c r="G1013" i="1"/>
  <c r="G1014" i="1"/>
  <c r="H1319" i="1"/>
  <c r="H1318" i="1"/>
  <c r="H1312" i="1"/>
  <c r="E307" i="9"/>
  <c r="B307" i="9" s="1"/>
  <c r="H1320" i="1"/>
  <c r="E12" i="5"/>
  <c r="D1017" i="1" s="1"/>
  <c r="H1342" i="1"/>
  <c r="H1341" i="1"/>
  <c r="E337" i="9"/>
  <c r="B337" i="9" s="1"/>
  <c r="H1301" i="1"/>
  <c r="F297" i="5"/>
  <c r="H1291" i="1"/>
  <c r="H1289" i="1"/>
  <c r="H1281" i="1"/>
  <c r="H1287" i="1"/>
  <c r="D1260" i="1"/>
  <c r="G1260" i="1" s="1"/>
  <c r="H1259" i="1"/>
  <c r="H1260" i="1"/>
  <c r="H1261" i="1"/>
  <c r="E251" i="5"/>
  <c r="F256" i="5"/>
  <c r="H1258" i="1"/>
  <c r="H1256" i="1"/>
  <c r="H1257" i="1"/>
  <c r="G1184" i="1"/>
  <c r="G1176" i="1"/>
  <c r="F171" i="5"/>
  <c r="G1152" i="1"/>
  <c r="G1155" i="1"/>
  <c r="G1163" i="1"/>
  <c r="G1087" i="1"/>
  <c r="G1092" i="1"/>
  <c r="F82" i="5"/>
  <c r="G1080" i="1"/>
  <c r="G1075" i="1"/>
  <c r="D1076" i="1"/>
  <c r="H1076" i="1" s="1"/>
  <c r="F71" i="5"/>
  <c r="G1040" i="1"/>
  <c r="G1045" i="1"/>
  <c r="F35" i="5"/>
  <c r="D1024" i="1"/>
  <c r="H1024" i="1" s="1"/>
  <c r="E7" i="5"/>
  <c r="D1012" i="1" s="1"/>
  <c r="F19" i="5"/>
  <c r="G1030" i="1"/>
  <c r="G1029" i="1"/>
  <c r="G1028" i="1"/>
  <c r="G1027" i="1"/>
  <c r="G1026" i="1"/>
  <c r="G1018" i="1"/>
  <c r="G1020" i="1"/>
  <c r="F13" i="5"/>
  <c r="F647" i="4"/>
  <c r="G423" i="1"/>
  <c r="G416" i="1"/>
  <c r="G636" i="1"/>
  <c r="G414" i="1"/>
  <c r="G299" i="1"/>
  <c r="G728" i="1"/>
  <c r="G725" i="1"/>
  <c r="G717" i="1"/>
  <c r="G695" i="1"/>
  <c r="G678" i="1"/>
  <c r="G676" i="1"/>
  <c r="B296" i="9"/>
  <c r="G646" i="1"/>
  <c r="F656" i="4"/>
  <c r="G381" i="1"/>
  <c r="G368" i="1"/>
  <c r="G374" i="1"/>
  <c r="G375" i="1"/>
  <c r="E417" i="4"/>
  <c r="D412" i="1" s="1"/>
  <c r="G298" i="1"/>
  <c r="G421" i="1"/>
  <c r="G422" i="1"/>
  <c r="E648" i="4"/>
  <c r="D642" i="1" s="1"/>
  <c r="H642" i="1" s="1"/>
  <c r="G216" i="1"/>
  <c r="B246" i="9"/>
  <c r="G212" i="1"/>
  <c r="E202" i="4"/>
  <c r="D198" i="1" s="1"/>
  <c r="H198" i="1" s="1"/>
  <c r="F216" i="4"/>
  <c r="G197" i="1"/>
  <c r="G195" i="1"/>
  <c r="F244" i="9"/>
  <c r="B244" i="9" s="1"/>
  <c r="F242" i="9"/>
  <c r="B242" i="9" s="1"/>
  <c r="G190" i="1"/>
  <c r="F194" i="4"/>
  <c r="B240" i="9"/>
  <c r="F240" i="9"/>
  <c r="G181" i="1"/>
  <c r="G180" i="1"/>
  <c r="F238" i="9"/>
  <c r="B238" i="9" s="1"/>
  <c r="G179" i="1"/>
  <c r="G174" i="1"/>
  <c r="E164" i="4"/>
  <c r="D160" i="1" s="1"/>
  <c r="H160" i="1" s="1"/>
  <c r="F178" i="4"/>
  <c r="G170" i="1"/>
  <c r="G169" i="1"/>
  <c r="G166" i="1"/>
  <c r="F170" i="4"/>
  <c r="G160" i="1"/>
  <c r="D161" i="1"/>
  <c r="H161" i="1" s="1"/>
  <c r="F165" i="4"/>
  <c r="G156" i="1"/>
  <c r="G158" i="1"/>
  <c r="F160" i="4"/>
  <c r="G155" i="1"/>
  <c r="G150" i="1"/>
  <c r="F154" i="4"/>
  <c r="G130" i="1"/>
  <c r="G131" i="1"/>
  <c r="G132" i="1"/>
  <c r="F135" i="4"/>
  <c r="G113" i="1"/>
  <c r="F236" i="9"/>
  <c r="G78" i="1"/>
  <c r="G79" i="1"/>
  <c r="F82" i="4"/>
  <c r="G76" i="1"/>
  <c r="G73" i="1"/>
  <c r="G74" i="1"/>
  <c r="G70" i="1"/>
  <c r="G71" i="1"/>
  <c r="G45" i="1"/>
  <c r="G46" i="1"/>
  <c r="E6" i="4"/>
  <c r="D2" i="1" s="1"/>
  <c r="F49" i="4"/>
  <c r="E31" i="9"/>
  <c r="B31" i="9" s="1"/>
  <c r="B236" i="9"/>
  <c r="E327" i="9"/>
  <c r="B327" i="9" s="1"/>
  <c r="G538" i="1"/>
  <c r="H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5" i="1"/>
  <c r="G627" i="1"/>
  <c r="G629" i="1"/>
  <c r="G631" i="1"/>
  <c r="G635" i="1"/>
  <c r="G641" i="1"/>
  <c r="G645" i="1"/>
  <c r="G647" i="1"/>
  <c r="G649" i="1"/>
  <c r="G651" i="1"/>
  <c r="G653" i="1"/>
  <c r="G655" i="1"/>
  <c r="G657" i="1"/>
  <c r="G659" i="1"/>
  <c r="H1200" i="1"/>
  <c r="G1200"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H1517" i="1"/>
  <c r="J1541" i="1"/>
  <c r="J1542" i="1"/>
  <c r="J1543" i="1"/>
  <c r="J1544" i="1"/>
  <c r="J1545" i="1"/>
  <c r="J1546" i="1"/>
  <c r="J1548" i="1"/>
  <c r="H1548" i="1"/>
  <c r="G1548" i="1"/>
  <c r="J1549" i="1"/>
  <c r="H1549" i="1"/>
  <c r="G1549" i="1"/>
  <c r="J1550" i="1"/>
  <c r="H1550" i="1"/>
  <c r="G1550" i="1"/>
  <c r="J1551" i="1"/>
  <c r="H1551" i="1"/>
  <c r="G1551" i="1"/>
  <c r="J1552" i="1"/>
  <c r="H1552" i="1"/>
  <c r="G1552" i="1"/>
  <c r="J1553" i="1"/>
  <c r="H1553" i="1"/>
  <c r="G1553" i="1"/>
  <c r="J1554" i="1"/>
  <c r="H1554" i="1"/>
  <c r="G1554" i="1"/>
  <c r="J1557" i="1"/>
  <c r="H1557" i="1"/>
  <c r="G1557" i="1"/>
  <c r="E422" i="4"/>
  <c r="E640" i="4"/>
  <c r="D634" i="1" s="1"/>
  <c r="H1401" i="1"/>
  <c r="G1518" i="1"/>
  <c r="G1520" i="1"/>
  <c r="G1522" i="1"/>
  <c r="G1524" i="1"/>
  <c r="G1526" i="1"/>
  <c r="G1528" i="1"/>
  <c r="G1530" i="1"/>
  <c r="G1532" i="1"/>
  <c r="G1534" i="1"/>
  <c r="G1536" i="1"/>
  <c r="G1539" i="1"/>
  <c r="G1541" i="1"/>
  <c r="I1541" i="1" s="1"/>
  <c r="G1542" i="1"/>
  <c r="I1542" i="1" s="1"/>
  <c r="G1543" i="1"/>
  <c r="I1543" i="1" s="1"/>
  <c r="G1544" i="1"/>
  <c r="I1544" i="1" s="1"/>
  <c r="G1545" i="1"/>
  <c r="I1545" i="1" s="1"/>
  <c r="G1546" i="1"/>
  <c r="I1546" i="1" s="1"/>
  <c r="J1547" i="1"/>
  <c r="G1556" i="1"/>
  <c r="E152" i="4"/>
  <c r="E418" i="4"/>
  <c r="D413" i="1" s="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F83" i="4"/>
  <c r="F107" i="4"/>
  <c r="D125" i="4"/>
  <c r="D153" i="4"/>
  <c r="D221" i="4"/>
  <c r="D273" i="4"/>
  <c r="D308" i="4"/>
  <c r="D354" i="4"/>
  <c r="D360" i="4"/>
  <c r="D406" i="4"/>
  <c r="F426" i="4"/>
  <c r="D431" i="4"/>
  <c r="D479" i="4"/>
  <c r="D491" i="4"/>
  <c r="D571" i="4"/>
  <c r="D597" i="4"/>
  <c r="E156" i="9"/>
  <c r="B156" i="9" s="1"/>
  <c r="F607" i="4"/>
  <c r="D629" i="4"/>
  <c r="D12" i="5"/>
  <c r="G1547" i="1"/>
  <c r="H1558" i="1"/>
  <c r="H1559" i="1"/>
  <c r="H1560" i="1"/>
  <c r="H1561" i="1"/>
  <c r="H1562" i="1"/>
  <c r="H1564" i="1"/>
  <c r="H1565" i="1"/>
  <c r="H1566" i="1"/>
  <c r="H1567" i="1"/>
  <c r="H1568" i="1"/>
  <c r="H1569" i="1"/>
  <c r="H1570" i="1"/>
  <c r="H1573" i="1"/>
  <c r="H1574" i="1"/>
  <c r="H1575" i="1"/>
  <c r="H1576" i="1"/>
  <c r="H1578" i="1"/>
  <c r="H1579" i="1"/>
  <c r="H1580" i="1"/>
  <c r="H1581" i="1"/>
  <c r="F427" i="4"/>
  <c r="E88" i="5"/>
  <c r="D1093" i="1" s="1"/>
  <c r="H1093" i="1" s="1"/>
  <c r="F89" i="5"/>
  <c r="D119" i="5"/>
  <c r="D135" i="5"/>
  <c r="H316" i="9"/>
  <c r="H315" i="9"/>
  <c r="E177" i="5"/>
  <c r="D178" i="5"/>
  <c r="D274" i="5"/>
  <c r="D296" i="5"/>
  <c r="D114" i="6"/>
  <c r="G315" i="9"/>
  <c r="G316" i="9"/>
  <c r="F150" i="5"/>
  <c r="F197" i="5"/>
  <c r="E338" i="9"/>
  <c r="B338" i="9" s="1"/>
  <c r="F203" i="5"/>
  <c r="E339" i="9"/>
  <c r="B339" i="9" s="1"/>
  <c r="F219" i="5"/>
  <c r="F5" i="6"/>
  <c r="D141"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H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179" i="9"/>
  <c r="G177" i="9"/>
  <c r="E177" i="9" s="1"/>
  <c r="B177" i="9" s="1"/>
  <c r="G176" i="9"/>
  <c r="E176" i="9" s="1"/>
  <c r="B176" i="9" s="1"/>
  <c r="G175" i="9"/>
  <c r="E175" i="9" s="1"/>
  <c r="B175" i="9" s="1"/>
  <c r="G174" i="9"/>
  <c r="E174" i="9" s="1"/>
  <c r="B174" i="9" s="1"/>
  <c r="G180" i="9"/>
  <c r="E180" i="9" s="1"/>
  <c r="B180" i="9" s="1"/>
  <c r="I10" i="9"/>
  <c r="B228" i="9"/>
  <c r="B283" i="9"/>
  <c r="B285" i="9"/>
  <c r="B287" i="9"/>
  <c r="B289" i="9"/>
  <c r="I1557" i="1" l="1"/>
  <c r="I1554" i="1"/>
  <c r="I1550" i="1"/>
  <c r="D5" i="7"/>
  <c r="G346" i="9" s="1"/>
  <c r="E346" i="9" s="1"/>
  <c r="B346" i="9" s="1"/>
  <c r="C1555" i="1"/>
  <c r="H1555" i="1" s="1"/>
  <c r="I1552" i="1"/>
  <c r="I1548" i="1"/>
  <c r="C1538" i="1"/>
  <c r="D44" i="8"/>
  <c r="G343" i="9" s="1"/>
  <c r="E343" i="9" s="1"/>
  <c r="G1583" i="1"/>
  <c r="H19" i="9"/>
  <c r="E19" i="9" s="1"/>
  <c r="B19" i="9" s="1"/>
  <c r="I31" i="3"/>
  <c r="D1537" i="1"/>
  <c r="I25" i="3"/>
  <c r="D1255" i="1"/>
  <c r="E316" i="9"/>
  <c r="B316" i="9" s="1"/>
  <c r="E315" i="9"/>
  <c r="B315" i="9" s="1"/>
  <c r="G1076" i="1"/>
  <c r="I22" i="3"/>
  <c r="G1024" i="1"/>
  <c r="G642" i="1"/>
  <c r="G198" i="1"/>
  <c r="F202" i="4"/>
  <c r="F164" i="4"/>
  <c r="G161" i="1"/>
  <c r="I17" i="3"/>
  <c r="B343" i="9"/>
  <c r="E179" i="9"/>
  <c r="B179" i="9" s="1"/>
  <c r="B207" i="9"/>
  <c r="F296" i="5"/>
  <c r="C1300" i="1"/>
  <c r="G336" i="9"/>
  <c r="E336" i="9" s="1"/>
  <c r="B336" i="9" s="1"/>
  <c r="D177" i="5"/>
  <c r="F178" i="5"/>
  <c r="C1182" i="1"/>
  <c r="F135" i="5"/>
  <c r="C1140" i="1"/>
  <c r="E69" i="5"/>
  <c r="F629" i="4"/>
  <c r="C623" i="1"/>
  <c r="F571" i="4"/>
  <c r="C565" i="1"/>
  <c r="F491" i="4"/>
  <c r="C485" i="1"/>
  <c r="D430" i="4"/>
  <c r="F431" i="4"/>
  <c r="C425" i="1"/>
  <c r="F406" i="4"/>
  <c r="C401" i="1"/>
  <c r="F354" i="4"/>
  <c r="C349" i="1"/>
  <c r="F273" i="4"/>
  <c r="C269" i="1"/>
  <c r="G24" i="9"/>
  <c r="H24" i="9"/>
  <c r="D152" i="4"/>
  <c r="F153" i="4"/>
  <c r="C149" i="1"/>
  <c r="D6" i="4"/>
  <c r="F7" i="4"/>
  <c r="C3" i="1"/>
  <c r="I1580" i="1"/>
  <c r="I1578" i="1"/>
  <c r="I1576" i="1"/>
  <c r="I1574" i="1"/>
  <c r="I1570" i="1"/>
  <c r="I1568" i="1"/>
  <c r="I1566" i="1"/>
  <c r="I1564" i="1"/>
  <c r="I1562" i="1"/>
  <c r="I1560" i="1"/>
  <c r="I1558" i="1"/>
  <c r="E299" i="4"/>
  <c r="I18" i="3"/>
  <c r="D148" i="1"/>
  <c r="E643" i="4"/>
  <c r="D417" i="1"/>
  <c r="I1553" i="1"/>
  <c r="I1551" i="1"/>
  <c r="I1549" i="1"/>
  <c r="G1093" i="1"/>
  <c r="E309" i="9"/>
  <c r="B309" i="9" s="1"/>
  <c r="F141" i="6"/>
  <c r="H31" i="3"/>
  <c r="C1537" i="1"/>
  <c r="G348" i="9"/>
  <c r="E348" i="9" s="1"/>
  <c r="F114" i="6"/>
  <c r="H30" i="3"/>
  <c r="C1510" i="1"/>
  <c r="D251" i="5"/>
  <c r="F274" i="5"/>
  <c r="C1278" i="1"/>
  <c r="E176" i="5"/>
  <c r="D1180" i="1" s="1"/>
  <c r="I24" i="3"/>
  <c r="D1181" i="1"/>
  <c r="F119" i="5"/>
  <c r="C1124" i="1"/>
  <c r="D69" i="5"/>
  <c r="K1481" i="9"/>
  <c r="D7" i="5"/>
  <c r="F12" i="5"/>
  <c r="C1017" i="1"/>
  <c r="F597" i="4"/>
  <c r="C591" i="1"/>
  <c r="D535" i="4"/>
  <c r="F479" i="4"/>
  <c r="C473" i="1"/>
  <c r="D418" i="4"/>
  <c r="F360" i="4"/>
  <c r="C355" i="1"/>
  <c r="D417" i="4"/>
  <c r="F308" i="4"/>
  <c r="C303" i="1"/>
  <c r="F221" i="4"/>
  <c r="C217" i="1"/>
  <c r="F125" i="4"/>
  <c r="C121" i="1"/>
  <c r="I1581" i="1"/>
  <c r="I1579" i="1"/>
  <c r="I1575" i="1"/>
  <c r="I1573" i="1"/>
  <c r="I1569" i="1"/>
  <c r="I1567" i="1"/>
  <c r="I1565" i="1"/>
  <c r="I1561" i="1"/>
  <c r="I1559" i="1"/>
  <c r="E345" i="9" l="1"/>
  <c r="I10" i="3" s="1"/>
  <c r="H33" i="3"/>
  <c r="G1555" i="1"/>
  <c r="G1538" i="1"/>
  <c r="H1538" i="1"/>
  <c r="C1621" i="1"/>
  <c r="G1621" i="1" s="1"/>
  <c r="I39" i="3"/>
  <c r="G344" i="9"/>
  <c r="E344" i="9" s="1"/>
  <c r="B344" i="9" s="1"/>
  <c r="G121" i="1"/>
  <c r="H121" i="1"/>
  <c r="F69" i="5"/>
  <c r="H23" i="3"/>
  <c r="C1074" i="1"/>
  <c r="F251" i="5"/>
  <c r="H25" i="3"/>
  <c r="C1255" i="1"/>
  <c r="B348" i="9"/>
  <c r="E347" i="9"/>
  <c r="E301" i="4"/>
  <c r="D297" i="1" s="1"/>
  <c r="E423" i="4"/>
  <c r="D295" i="1"/>
  <c r="E300" i="4"/>
  <c r="D296" i="1" s="1"/>
  <c r="G3" i="1"/>
  <c r="H3" i="1"/>
  <c r="F6" i="4"/>
  <c r="H17" i="3"/>
  <c r="D422" i="4"/>
  <c r="C2" i="1"/>
  <c r="G269" i="1"/>
  <c r="H269" i="1"/>
  <c r="G349" i="1"/>
  <c r="H349" i="1"/>
  <c r="G401" i="1"/>
  <c r="H401" i="1"/>
  <c r="G425" i="1"/>
  <c r="H425" i="1"/>
  <c r="F430" i="4"/>
  <c r="D639" i="4"/>
  <c r="C424" i="1"/>
  <c r="H1140" i="1"/>
  <c r="G1140" i="1"/>
  <c r="H1182" i="1"/>
  <c r="G1182" i="1"/>
  <c r="F177" i="5"/>
  <c r="D176" i="5"/>
  <c r="H24" i="3"/>
  <c r="C1181" i="1"/>
  <c r="H1300" i="1"/>
  <c r="G1300" i="1"/>
  <c r="G217" i="1"/>
  <c r="H217" i="1"/>
  <c r="H303" i="1"/>
  <c r="G303" i="1"/>
  <c r="F417" i="4"/>
  <c r="C412" i="1"/>
  <c r="H473" i="1"/>
  <c r="G473" i="1"/>
  <c r="D640" i="4"/>
  <c r="F535" i="4"/>
  <c r="C529" i="1"/>
  <c r="H1278" i="1"/>
  <c r="G1278" i="1"/>
  <c r="H355" i="1"/>
  <c r="G355" i="1"/>
  <c r="F418" i="4"/>
  <c r="C413" i="1"/>
  <c r="G591" i="1"/>
  <c r="H591" i="1"/>
  <c r="H1017" i="1"/>
  <c r="G1017" i="1"/>
  <c r="F7" i="5"/>
  <c r="H22" i="3"/>
  <c r="D6" i="5"/>
  <c r="C1012" i="1"/>
  <c r="H1124" i="1"/>
  <c r="G1124" i="1"/>
  <c r="H1510" i="1"/>
  <c r="G1510" i="1"/>
  <c r="H9" i="3"/>
  <c r="G1537" i="1"/>
  <c r="H1537" i="1"/>
  <c r="D637" i="1"/>
  <c r="G149" i="1"/>
  <c r="H149" i="1"/>
  <c r="F152" i="4"/>
  <c r="H18" i="3"/>
  <c r="D299" i="4"/>
  <c r="C148" i="1"/>
  <c r="E24" i="9"/>
  <c r="H485" i="1"/>
  <c r="G485" i="1"/>
  <c r="G565" i="1"/>
  <c r="H565" i="1"/>
  <c r="G623" i="1"/>
  <c r="H623" i="1"/>
  <c r="I23" i="3"/>
  <c r="D1074" i="1"/>
  <c r="E6" i="5"/>
  <c r="H1621" i="1" l="1"/>
  <c r="E342" i="9"/>
  <c r="H11" i="3"/>
  <c r="I11" i="3" s="1"/>
  <c r="K3" i="9"/>
  <c r="I9" i="3"/>
  <c r="B24" i="9"/>
  <c r="D423" i="4"/>
  <c r="D301" i="4"/>
  <c r="F299" i="4"/>
  <c r="C295" i="1"/>
  <c r="G306" i="9"/>
  <c r="E306" i="9" s="1"/>
  <c r="B306" i="9" s="1"/>
  <c r="G299" i="9"/>
  <c r="F6" i="5"/>
  <c r="C1011" i="1"/>
  <c r="G412" i="1"/>
  <c r="H412" i="1"/>
  <c r="F639" i="4"/>
  <c r="C633" i="1"/>
  <c r="G2" i="1"/>
  <c r="H2" i="1"/>
  <c r="D300" i="4"/>
  <c r="E644" i="4"/>
  <c r="E425" i="4"/>
  <c r="D420" i="1" s="1"/>
  <c r="D418" i="1"/>
  <c r="H20" i="9"/>
  <c r="E424" i="4"/>
  <c r="D419" i="1" s="1"/>
  <c r="H1255" i="1"/>
  <c r="G1255" i="1"/>
  <c r="H299" i="9"/>
  <c r="D1011" i="1"/>
  <c r="G148" i="1"/>
  <c r="H148" i="1"/>
  <c r="H1012" i="1"/>
  <c r="G1012" i="1"/>
  <c r="H413" i="1"/>
  <c r="G413" i="1"/>
  <c r="H529" i="1"/>
  <c r="G529" i="1"/>
  <c r="F640" i="4"/>
  <c r="C634" i="1"/>
  <c r="H1181" i="1"/>
  <c r="G1181" i="1"/>
  <c r="F176" i="5"/>
  <c r="C1180" i="1"/>
  <c r="G424" i="1"/>
  <c r="H424" i="1"/>
  <c r="D643" i="4"/>
  <c r="D424" i="4"/>
  <c r="F422" i="4"/>
  <c r="C417" i="1"/>
  <c r="H1074" i="1"/>
  <c r="G1074" i="1"/>
  <c r="N3" i="9" l="1"/>
  <c r="H8" i="3"/>
  <c r="H1011" i="1"/>
  <c r="G1011" i="1"/>
  <c r="H295" i="1"/>
  <c r="G295" i="1"/>
  <c r="F301" i="4"/>
  <c r="C297" i="1"/>
  <c r="F643" i="4"/>
  <c r="C637" i="1"/>
  <c r="F300" i="4"/>
  <c r="C296" i="1"/>
  <c r="G633" i="1"/>
  <c r="H633" i="1"/>
  <c r="E299" i="9"/>
  <c r="H417" i="1"/>
  <c r="G417" i="1"/>
  <c r="F424" i="4"/>
  <c r="C419" i="1"/>
  <c r="H1180" i="1"/>
  <c r="G1180" i="1"/>
  <c r="G634" i="1"/>
  <c r="H634" i="1"/>
  <c r="E646" i="4"/>
  <c r="D638" i="1"/>
  <c r="E645" i="4"/>
  <c r="D644" i="4"/>
  <c r="D425" i="4"/>
  <c r="F423" i="4"/>
  <c r="C418" i="1"/>
  <c r="G20" i="9"/>
  <c r="E20" i="9" s="1"/>
  <c r="B20" i="9" s="1"/>
  <c r="D646" i="4" l="1"/>
  <c r="F644" i="4"/>
  <c r="C638" i="1"/>
  <c r="G419" i="1"/>
  <c r="H419" i="1"/>
  <c r="B299" i="9"/>
  <c r="G297" i="1"/>
  <c r="H297" i="1"/>
  <c r="H418" i="1"/>
  <c r="G418" i="1"/>
  <c r="F425" i="4"/>
  <c r="C420" i="1"/>
  <c r="E649" i="4"/>
  <c r="D639" i="1"/>
  <c r="E650" i="4"/>
  <c r="D640" i="1"/>
  <c r="H296" i="1"/>
  <c r="G296" i="1"/>
  <c r="G637" i="1"/>
  <c r="H637" i="1"/>
  <c r="D645" i="4"/>
  <c r="M3" i="9"/>
  <c r="H334" i="9" l="1"/>
  <c r="G334" i="9"/>
  <c r="D649" i="4"/>
  <c r="F645" i="4"/>
  <c r="C639" i="1"/>
  <c r="G297" i="9"/>
  <c r="E297" i="9" s="1"/>
  <c r="B297" i="9" s="1"/>
  <c r="I20" i="3"/>
  <c r="D644" i="1"/>
  <c r="I19" i="3"/>
  <c r="D643" i="1"/>
  <c r="G420" i="1"/>
  <c r="H420" i="1"/>
  <c r="G638" i="1"/>
  <c r="H638" i="1"/>
  <c r="D650" i="4"/>
  <c r="F646" i="4"/>
  <c r="C640" i="1"/>
  <c r="E334" i="9" l="1"/>
  <c r="B334" i="9" s="1"/>
  <c r="G640" i="1"/>
  <c r="H640" i="1"/>
  <c r="F650" i="4"/>
  <c r="H20" i="3"/>
  <c r="C644" i="1"/>
  <c r="G639" i="1"/>
  <c r="H639" i="1"/>
  <c r="H7" i="3"/>
  <c r="H19" i="3"/>
  <c r="F649" i="4"/>
  <c r="C643" i="1"/>
  <c r="E298" i="9" l="1"/>
  <c r="I8" i="3" s="1"/>
  <c r="J3" i="9"/>
  <c r="G643" i="1"/>
  <c r="H643" i="1"/>
  <c r="G644" i="1"/>
  <c r="H644" i="1"/>
  <c r="G295" i="9" l="1"/>
  <c r="H295" i="9"/>
  <c r="L293" i="9"/>
  <c r="F293" i="9" s="1"/>
  <c r="G18" i="9"/>
  <c r="H18" i="9"/>
  <c r="K13" i="9"/>
  <c r="I5" i="9"/>
  <c r="J6" i="9"/>
  <c r="K7" i="9"/>
  <c r="I9" i="9"/>
  <c r="J10" i="9"/>
  <c r="K11" i="9"/>
  <c r="I13" i="9"/>
  <c r="L15" i="9"/>
  <c r="M16" i="9"/>
  <c r="J17" i="9"/>
  <c r="G21" i="9"/>
  <c r="J5" i="9"/>
  <c r="K6" i="9"/>
  <c r="I8" i="9"/>
  <c r="J9" i="9"/>
  <c r="K10" i="9"/>
  <c r="I12" i="9"/>
  <c r="J13" i="9"/>
  <c r="M15" i="9"/>
  <c r="L16" i="9"/>
  <c r="H22" i="9"/>
  <c r="K5" i="9"/>
  <c r="I7" i="9"/>
  <c r="J8" i="9"/>
  <c r="K9" i="9"/>
  <c r="I11" i="9"/>
  <c r="J12" i="9"/>
  <c r="G15" i="9"/>
  <c r="H16" i="9"/>
  <c r="H17" i="9"/>
  <c r="G22" i="9"/>
  <c r="E22" i="9" s="1"/>
  <c r="B22" i="9" s="1"/>
  <c r="I6" i="9"/>
  <c r="J7" i="9"/>
  <c r="K8" i="9"/>
  <c r="J11" i="9"/>
  <c r="K12" i="9"/>
  <c r="H15" i="9"/>
  <c r="G16" i="9"/>
  <c r="G17" i="9"/>
  <c r="H21" i="9"/>
  <c r="I17" i="9"/>
  <c r="E295" i="9" l="1"/>
  <c r="B295" i="9" s="1"/>
  <c r="E16" i="9"/>
  <c r="E6" i="9"/>
  <c r="B6" i="9" s="1"/>
  <c r="F16" i="9"/>
  <c r="E15" i="9"/>
  <c r="E11" i="9"/>
  <c r="B11" i="9" s="1"/>
  <c r="E8" i="9"/>
  <c r="B8" i="9" s="1"/>
  <c r="F15" i="9"/>
  <c r="F14" i="9" s="1"/>
  <c r="E9" i="9"/>
  <c r="B9" i="9" s="1"/>
  <c r="E18" i="9"/>
  <c r="B18" i="9" s="1"/>
  <c r="E17" i="9"/>
  <c r="B17" i="9" s="1"/>
  <c r="E7" i="9"/>
  <c r="B7" i="9" s="1"/>
  <c r="E12" i="9"/>
  <c r="B12" i="9" s="1"/>
  <c r="E21" i="9"/>
  <c r="B21" i="9" s="1"/>
  <c r="E13" i="9"/>
  <c r="B13" i="9" s="1"/>
  <c r="E10" i="9"/>
  <c r="B10" i="9" s="1"/>
  <c r="E5" i="9"/>
  <c r="B293" i="9"/>
  <c r="F23" i="9"/>
  <c r="E23" i="9" l="1"/>
  <c r="I7" i="3" s="1"/>
  <c r="B16" i="9"/>
  <c r="F3" i="9"/>
  <c r="B5" i="9"/>
  <c r="E4" i="9"/>
  <c r="B15" i="9"/>
  <c r="E14" i="9"/>
  <c r="I13" i="3" s="1"/>
  <c r="E3" i="9" l="1"/>
</calcChain>
</file>

<file path=xl/sharedStrings.xml><?xml version="1.0" encoding="utf-8"?>
<sst xmlns="http://schemas.openxmlformats.org/spreadsheetml/2006/main" count="4733" uniqueCount="3656">
  <si>
    <t>Obveznik:</t>
  </si>
  <si>
    <t>18188 - Srednja škola Jure Kaštelan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</si>
  <si>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</si>
  <si>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</si>
  <si>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</si>
  <si>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</si>
  <si>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</si>
  <si>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</si>
  <si>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</si>
  <si>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</si>
  <si>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</si>
  <si>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</si>
  <si>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</si>
  <si>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</si>
  <si>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</si>
  <si>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</si>
  <si>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</si>
  <si>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</si>
  <si>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</si>
  <si>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</si>
  <si>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</si>
  <si>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</si>
  <si>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</si>
  <si>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</si>
  <si>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</si>
  <si>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</si>
  <si>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</si>
  <si>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</si>
  <si>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</si>
  <si>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</si>
  <si>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</si>
  <si>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</si>
  <si>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</si>
  <si>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</si>
  <si>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</si>
  <si>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</si>
  <si>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</si>
  <si>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</si>
  <si>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</si>
  <si>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</si>
  <si>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</si>
  <si>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</si>
  <si>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</si>
  <si>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</si>
  <si>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</si>
  <si>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</si>
  <si>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</si>
  <si>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</si>
  <si>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</si>
  <si>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</si>
  <si>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</si>
  <si>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</si>
  <si>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</si>
  <si>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</si>
  <si>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</si>
  <si>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</si>
  <si>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</si>
  <si>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</si>
  <si>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</si>
  <si>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</si>
  <si>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</si>
  <si>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</si>
  <si>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</si>
  <si>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</si>
  <si>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</si>
  <si>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</si>
  <si>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</si>
  <si>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</si>
  <si>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</si>
  <si>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</si>
  <si>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</si>
  <si>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</si>
  <si>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</si>
  <si>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</si>
  <si>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</si>
  <si>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</si>
  <si>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</si>
  <si>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</si>
  <si>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</si>
  <si>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</si>
  <si>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</si>
  <si>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</si>
  <si>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</si>
  <si>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</si>
  <si>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</si>
  <si>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</si>
  <si>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</si>
  <si>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</si>
  <si>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</si>
  <si>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</si>
  <si>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</si>
  <si>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</si>
  <si>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</si>
  <si>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</si>
  <si>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</si>
  <si>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</si>
  <si>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</si>
  <si>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</si>
  <si>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</si>
  <si>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</si>
  <si>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</si>
  <si>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</si>
  <si>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</si>
  <si>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</si>
  <si>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</si>
  <si>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</si>
  <si>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</si>
  <si>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</si>
  <si>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</si>
  <si>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</si>
  <si>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</si>
  <si>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</si>
  <si>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</si>
  <si>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</si>
  <si>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</si>
  <si>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</si>
  <si>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</si>
  <si>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</si>
  <si>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</si>
  <si>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</si>
  <si>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</si>
  <si>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</si>
  <si>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</si>
  <si>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</si>
  <si>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</si>
  <si>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</si>
  <si>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</si>
  <si>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</si>
  <si>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</si>
  <si>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</si>
  <si>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</si>
  <si>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</si>
  <si>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</si>
  <si>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</si>
  <si>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</si>
  <si>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</si>
  <si>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</si>
  <si>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</si>
  <si>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</si>
  <si>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</si>
  <si>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</si>
  <si>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</si>
  <si>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</si>
  <si>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</si>
  <si>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</si>
  <si>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</si>
  <si>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</si>
  <si>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</si>
  <si>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</si>
  <si>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</si>
  <si>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</si>
  <si>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</si>
  <si>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</si>
  <si>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</si>
  <si>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</si>
  <si>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</si>
  <si>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</si>
  <si>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</si>
  <si>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</si>
  <si>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</si>
  <si>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</si>
  <si>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</si>
  <si>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</si>
  <si>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</si>
  <si>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</si>
  <si>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</si>
  <si>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</si>
  <si>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</si>
  <si>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</si>
  <si>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</si>
  <si>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</si>
  <si>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</si>
  <si>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</si>
  <si>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</si>
  <si>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</si>
  <si>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</si>
  <si>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</si>
  <si>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</si>
  <si>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</si>
  <si>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</si>
  <si>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</si>
  <si>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</si>
  <si>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</si>
  <si>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</si>
  <si>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</si>
  <si>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</si>
  <si>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</si>
  <si>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</si>
  <si>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</si>
  <si>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</si>
  <si>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</si>
  <si>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</si>
  <si>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</si>
  <si>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</si>
  <si>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</si>
  <si>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</si>
  <si>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</si>
  <si>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</si>
  <si>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</si>
  <si>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</si>
  <si>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</si>
  <si>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</si>
  <si>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</si>
  <si>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</si>
  <si>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</si>
  <si>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</si>
  <si>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</si>
  <si>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</si>
  <si>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</si>
  <si>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</si>
  <si>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</si>
  <si>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</si>
  <si>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</si>
  <si>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</si>
  <si>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</si>
  <si>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</si>
  <si>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</si>
  <si>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</si>
  <si>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</si>
  <si>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</si>
  <si>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</si>
  <si>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</si>
  <si>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</si>
  <si>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</si>
  <si>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</si>
  <si>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</si>
  <si>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</si>
  <si>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</si>
  <si>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</si>
  <si>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</si>
  <si>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</si>
  <si>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</si>
  <si>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</si>
  <si>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</si>
  <si>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</si>
  <si>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</si>
  <si>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</si>
  <si>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</si>
  <si>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</si>
  <si>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</si>
  <si>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</si>
  <si>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</si>
  <si>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</si>
  <si>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</si>
  <si>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</si>
  <si>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</si>
  <si>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</si>
  <si>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</si>
  <si>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</si>
  <si>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</si>
  <si>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</si>
  <si>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</si>
  <si>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</si>
  <si>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</si>
  <si>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</si>
  <si>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</si>
  <si>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</si>
  <si>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</si>
  <si>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</si>
  <si>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</si>
  <si>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</si>
  <si>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</si>
  <si>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</si>
  <si>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</si>
  <si>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</si>
  <si>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</si>
  <si>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</si>
  <si>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</si>
  <si>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</si>
  <si>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</si>
  <si>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</si>
  <si>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</si>
  <si>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</si>
  <si>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</si>
  <si>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</si>
  <si>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</si>
  <si>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</si>
  <si>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</si>
  <si>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</si>
  <si>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</si>
  <si>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</si>
  <si>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</si>
  <si>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</si>
  <si>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</si>
  <si>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</si>
  <si>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</si>
  <si>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</si>
  <si>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</si>
  <si>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</si>
  <si>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</si>
  <si>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</si>
  <si>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</si>
  <si>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</si>
  <si>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</si>
  <si>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</si>
  <si>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</si>
  <si>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</si>
  <si>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</si>
  <si>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</si>
  <si>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</si>
  <si>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</si>
  <si>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</si>
  <si>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</si>
  <si>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</si>
  <si>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</si>
  <si>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</si>
  <si>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</si>
  <si>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</si>
  <si>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</si>
  <si>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</si>
  <si>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</si>
  <si>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</si>
  <si>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</si>
  <si>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</si>
  <si>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</si>
  <si>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</si>
  <si>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</si>
  <si>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</si>
  <si>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</si>
  <si>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</si>
  <si>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</si>
  <si>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</si>
  <si>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</si>
  <si>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</si>
  <si>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</si>
  <si>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</si>
  <si>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</si>
  <si>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</si>
  <si>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</si>
  <si>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</si>
  <si>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</si>
  <si>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</si>
  <si>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</si>
  <si>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</si>
  <si>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</si>
  <si>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</si>
  <si>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</si>
  <si>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</si>
  <si>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</si>
  <si>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</si>
  <si>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</si>
  <si>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</si>
  <si>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</si>
  <si>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</si>
  <si>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</si>
  <si>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</si>
  <si>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</si>
  <si>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</si>
  <si>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</si>
  <si>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</si>
  <si>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</si>
  <si>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</si>
  <si>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</si>
  <si>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</si>
  <si>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</si>
  <si>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</si>
  <si>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</si>
  <si>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</si>
  <si>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</si>
  <si>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</si>
  <si>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</si>
  <si>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</si>
  <si>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</si>
  <si>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</si>
  <si>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</si>
  <si>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</si>
  <si>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</si>
  <si>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</si>
  <si>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</si>
  <si>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</si>
  <si>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</si>
  <si>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</si>
  <si>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</si>
  <si>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</si>
  <si>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</si>
  <si>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</si>
  <si>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</si>
  <si>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</si>
  <si>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</si>
  <si>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</si>
  <si>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</si>
  <si>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</si>
  <si>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</si>
  <si>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</si>
  <si>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</si>
  <si>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</si>
  <si>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</si>
  <si>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</si>
  <si>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</si>
  <si>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</si>
  <si>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</si>
  <si>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</si>
  <si>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</si>
  <si>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</si>
  <si>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</si>
  <si>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</si>
  <si>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</si>
  <si>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</si>
  <si>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</si>
  <si>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</si>
  <si>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</si>
  <si>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</si>
  <si>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</si>
  <si>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</si>
  <si>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</si>
  <si>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</si>
  <si>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</si>
  <si>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</si>
  <si>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</si>
  <si>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</si>
  <si>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</si>
  <si>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</si>
  <si>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</si>
  <si>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</si>
  <si>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</si>
  <si>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</si>
  <si>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</si>
  <si>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</si>
  <si>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</si>
  <si>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</si>
  <si>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</si>
  <si>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</si>
  <si>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</si>
  <si>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</si>
  <si>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</si>
  <si>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</si>
  <si>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</si>
  <si>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</si>
  <si>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</si>
  <si>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</si>
  <si>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</si>
  <si>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</si>
  <si>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</si>
  <si>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</si>
  <si>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</si>
  <si>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</si>
  <si>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</si>
  <si>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</si>
  <si>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</si>
  <si>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</si>
  <si>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</si>
  <si>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</si>
  <si>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</si>
  <si>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</si>
  <si>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</si>
  <si>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</si>
  <si>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</si>
  <si>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</si>
  <si>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</si>
  <si>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</si>
  <si>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</si>
  <si>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</si>
  <si>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</si>
  <si>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</si>
  <si>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</si>
  <si>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</si>
  <si>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</si>
  <si>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</si>
  <si>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</si>
  <si>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</si>
  <si>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</si>
  <si>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</si>
  <si>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</si>
  <si>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</si>
  <si>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</si>
  <si>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</si>
  <si>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</si>
  <si>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</si>
  <si>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</si>
  <si>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</si>
  <si>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</si>
  <si>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</si>
  <si>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</si>
  <si>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</si>
  <si>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</si>
  <si>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</si>
  <si>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</si>
  <si>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</si>
  <si>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</si>
  <si>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</si>
  <si>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</si>
  <si>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</si>
  <si>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</si>
  <si>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</si>
  <si>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</si>
  <si>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</si>
  <si>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</si>
  <si>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</si>
  <si>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</si>
  <si>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</si>
  <si>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</si>
  <si>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</si>
  <si>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</si>
  <si>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</si>
  <si>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</si>
  <si>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</si>
  <si>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</si>
  <si>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</si>
  <si>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</si>
  <si>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</si>
  <si>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</si>
  <si>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</si>
  <si>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</si>
  <si>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</si>
  <si>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</si>
  <si>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</si>
  <si>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</si>
  <si>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</si>
  <si>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</si>
  <si>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</si>
  <si>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</si>
  <si>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</si>
  <si>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</si>
  <si>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</si>
  <si>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</si>
  <si>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</si>
  <si>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</si>
  <si>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</si>
  <si>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</si>
  <si>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</si>
  <si>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</si>
  <si>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</si>
  <si>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</si>
  <si>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</si>
  <si>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</si>
  <si>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</si>
  <si>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</si>
  <si>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</si>
  <si>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</si>
  <si>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</si>
  <si>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</si>
  <si>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</si>
  <si>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</si>
  <si>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</si>
  <si>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</si>
  <si>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</si>
  <si>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</si>
  <si>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</si>
  <si>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</si>
  <si>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</si>
  <si>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</si>
  <si>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</si>
  <si>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</si>
  <si>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</si>
  <si>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</si>
  <si>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</si>
  <si>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</si>
  <si>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</si>
  <si>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</si>
  <si>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</si>
  <si>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</si>
  <si>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</si>
  <si>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</si>
  <si>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</si>
  <si>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</si>
  <si>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</si>
  <si>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</si>
  <si>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</si>
  <si>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</si>
  <si>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</si>
  <si>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</si>
  <si>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</si>
  <si>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</si>
  <si>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</si>
  <si>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</si>
  <si>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</si>
  <si>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</si>
  <si>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</si>
  <si>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</si>
  <si>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</si>
  <si>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</si>
  <si>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</si>
  <si>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</si>
  <si>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</si>
  <si>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</si>
  <si>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</si>
  <si>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</si>
  <si>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</si>
  <si>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</si>
  <si>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</si>
  <si>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</si>
  <si>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</si>
  <si>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</si>
  <si>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</si>
  <si>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</si>
  <si>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</si>
  <si>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</si>
  <si>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</si>
  <si>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</si>
  <si>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</si>
  <si>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</si>
  <si>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</si>
  <si>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</si>
  <si>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</si>
  <si>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</si>
  <si>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</si>
  <si>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</si>
  <si>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</si>
  <si>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</si>
  <si>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</si>
  <si>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</si>
  <si>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</si>
  <si>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</si>
  <si>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</si>
  <si>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</si>
  <si>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</si>
  <si>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</si>
  <si>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</si>
  <si>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</si>
  <si>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</si>
  <si>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</si>
  <si>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</si>
  <si>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</si>
  <si>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</si>
  <si>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</si>
  <si>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</si>
  <si>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</si>
  <si>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</si>
  <si>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</si>
  <si>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</si>
  <si>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</si>
  <si>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</si>
  <si>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</si>
  <si>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</si>
  <si>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</si>
  <si>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</si>
  <si>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</si>
  <si>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</si>
  <si>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</si>
  <si>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</si>
  <si>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</si>
  <si>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</si>
  <si>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</si>
  <si>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</si>
  <si>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</si>
  <si>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</si>
  <si>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</si>
  <si>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</si>
  <si>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</si>
  <si>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</si>
  <si>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</si>
  <si>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</si>
  <si>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</si>
  <si>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</si>
  <si>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</si>
  <si>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</si>
  <si>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</si>
  <si>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</si>
  <si>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</si>
  <si>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</si>
  <si>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</si>
  <si>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</si>
  <si>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</si>
  <si>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</si>
  <si>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</si>
  <si>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</si>
  <si>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</si>
  <si>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</si>
  <si>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</si>
  <si>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</si>
  <si>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</si>
  <si>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</si>
  <si>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</si>
  <si>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</si>
  <si>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</si>
  <si>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</si>
  <si>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</si>
  <si>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</si>
  <si>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</si>
  <si>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</si>
  <si>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</si>
  <si>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</si>
  <si>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</si>
  <si>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</si>
  <si>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</si>
  <si>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</si>
  <si>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</si>
  <si>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</si>
  <si>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</si>
  <si>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</si>
  <si>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</si>
  <si>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</si>
  <si>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</si>
  <si>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</si>
  <si>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</si>
  <si>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</si>
  <si>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</si>
  <si>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</si>
  <si>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</si>
  <si>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</si>
  <si>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</si>
  <si>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</si>
  <si>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</si>
  <si>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</si>
  <si>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</si>
  <si>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</si>
  <si>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</si>
  <si>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</si>
  <si>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</si>
  <si>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</si>
  <si>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</si>
  <si>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</si>
  <si>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</si>
  <si>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</si>
  <si>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</si>
  <si>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</si>
  <si>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</si>
  <si>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</si>
  <si>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</si>
  <si>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</si>
  <si>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</si>
  <si>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</si>
  <si>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</si>
  <si>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</si>
  <si>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</si>
  <si>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</si>
  <si>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</si>
  <si>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</si>
  <si>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</si>
  <si>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</si>
  <si>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</si>
  <si>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</si>
  <si>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</si>
  <si>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</si>
  <si>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</si>
  <si>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</si>
  <si>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</si>
  <si>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</si>
  <si>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</si>
  <si>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</si>
  <si>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</si>
  <si>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</si>
  <si>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</si>
  <si>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</si>
  <si>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</si>
  <si>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</si>
  <si>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</si>
  <si>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</si>
  <si>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</si>
  <si>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</si>
  <si>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</si>
  <si>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</si>
  <si>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</si>
  <si>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</si>
  <si>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</si>
  <si>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</si>
  <si>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</si>
  <si>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</si>
  <si>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</si>
  <si>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</si>
  <si>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</si>
  <si>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</si>
  <si>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</si>
  <si>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</si>
  <si>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</si>
  <si>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</si>
  <si>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</si>
  <si>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</si>
  <si>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</si>
  <si>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</si>
  <si>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</si>
  <si>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</si>
  <si>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</si>
  <si>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</si>
  <si>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</si>
  <si>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</si>
  <si>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</si>
  <si>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</si>
  <si>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</si>
  <si>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</si>
  <si>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</si>
  <si>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</si>
  <si>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</si>
  <si>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</si>
  <si>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</si>
  <si>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</si>
  <si>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</si>
  <si>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</si>
  <si>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</si>
  <si>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</si>
  <si>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</si>
  <si>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</si>
  <si>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</si>
  <si>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</si>
  <si>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</si>
  <si>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</si>
  <si>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</si>
  <si>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</si>
  <si>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</si>
  <si>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</si>
  <si>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</si>
  <si>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</si>
  <si>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</si>
  <si>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</si>
  <si>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</si>
  <si>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</si>
  <si>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</si>
  <si>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</si>
  <si>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</si>
  <si>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</si>
  <si>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</si>
  <si>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</si>
  <si>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</si>
  <si>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</si>
  <si>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</si>
  <si>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</si>
  <si>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</si>
  <si>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</si>
  <si>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</si>
  <si>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</si>
  <si>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</si>
  <si>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</si>
  <si>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</si>
  <si>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</si>
  <si>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</si>
  <si>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</si>
  <si>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</si>
  <si>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</si>
  <si>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</si>
  <si>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</si>
  <si>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</si>
  <si>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</si>
  <si>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</si>
  <si>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</si>
  <si>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</si>
  <si>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</si>
  <si>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</si>
  <si>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</si>
  <si>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</si>
  <si>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</si>
  <si>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</si>
  <si>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</si>
  <si>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</si>
  <si>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</si>
  <si>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</si>
  <si>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</si>
  <si>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</si>
  <si>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</si>
  <si>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</si>
  <si>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</si>
  <si>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</si>
  <si>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</si>
  <si>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</si>
  <si>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</si>
  <si>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</si>
  <si>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</si>
  <si>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</si>
  <si>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</si>
  <si>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</si>
  <si>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</si>
  <si>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</si>
  <si>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</si>
  <si>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</si>
  <si>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</si>
  <si>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</si>
  <si>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</si>
  <si>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</si>
  <si>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</si>
  <si>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</si>
  <si>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</si>
  <si>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</si>
  <si>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</si>
  <si>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</si>
  <si>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</si>
  <si>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</si>
  <si>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</si>
  <si>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</si>
  <si>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</si>
  <si>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</si>
  <si>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</si>
  <si>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</si>
  <si>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</si>
  <si>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</si>
  <si>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</si>
  <si>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</si>
  <si>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</si>
  <si>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</si>
  <si>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</si>
  <si>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</si>
  <si>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</si>
  <si>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</si>
  <si>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</si>
  <si>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</si>
  <si>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</si>
  <si>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</si>
  <si>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</si>
  <si>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</si>
  <si>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</si>
  <si>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</si>
  <si>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</si>
  <si>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</si>
  <si>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</si>
  <si>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</si>
  <si>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</si>
  <si>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</si>
  <si>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</si>
  <si>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</si>
  <si>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</si>
  <si>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</si>
  <si>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</si>
  <si>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</si>
  <si>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</si>
  <si>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</si>
  <si>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</si>
  <si>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</si>
  <si>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</si>
  <si>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</si>
  <si>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</si>
  <si>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</si>
  <si>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</si>
  <si>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</si>
  <si>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</si>
  <si>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</si>
  <si>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</si>
  <si>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</si>
  <si>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</si>
  <si>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</si>
  <si>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</si>
  <si>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</si>
  <si>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</si>
  <si>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</si>
  <si>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</si>
  <si>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</si>
  <si>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</si>
  <si>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</si>
  <si>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</si>
  <si>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</si>
  <si>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</si>
  <si>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</si>
  <si>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</si>
  <si>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</si>
  <si>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</si>
  <si>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</si>
  <si>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</si>
  <si>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</si>
  <si>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</si>
  <si>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</si>
  <si>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</si>
  <si>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</si>
  <si>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</si>
  <si>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</si>
  <si>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</si>
  <si>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</si>
  <si>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</si>
  <si>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</si>
  <si>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</si>
  <si>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</si>
  <si>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</si>
  <si>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</si>
  <si>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</si>
  <si>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</si>
  <si>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</si>
  <si>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</si>
  <si>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</si>
  <si>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</si>
  <si>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</si>
  <si>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</si>
  <si>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</si>
  <si>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</si>
  <si>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</si>
  <si>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</si>
  <si>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</si>
  <si>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</si>
  <si>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</si>
  <si>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</si>
  <si>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</si>
  <si>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</si>
  <si>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</si>
  <si>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</si>
  <si>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</si>
  <si>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</si>
  <si>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</si>
  <si>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</si>
  <si>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</si>
  <si>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</si>
  <si>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</si>
  <si>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</si>
  <si>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</si>
  <si>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</si>
  <si>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</si>
  <si>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</si>
  <si>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</si>
  <si>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</si>
  <si>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</si>
  <si>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</si>
  <si>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</si>
  <si>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</si>
  <si>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</si>
  <si>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</si>
  <si>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</si>
  <si>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</si>
  <si>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</si>
  <si>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</si>
  <si>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</si>
  <si>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</si>
  <si>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</si>
  <si>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</si>
  <si>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</si>
  <si>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</si>
  <si>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</si>
  <si>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</si>
  <si>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</si>
  <si>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</si>
  <si>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</si>
  <si>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</si>
  <si>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</si>
  <si>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</si>
  <si>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</si>
  <si>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</si>
  <si>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</si>
  <si>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</si>
  <si>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</si>
  <si>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</si>
  <si>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</si>
  <si>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</si>
  <si>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</si>
  <si>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</si>
  <si>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</si>
  <si>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</si>
  <si>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</si>
  <si>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</si>
  <si>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</si>
  <si>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</si>
  <si>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</si>
  <si>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</si>
  <si>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</si>
  <si>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</si>
  <si>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</si>
  <si>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</si>
  <si>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</si>
  <si>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</si>
  <si>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</si>
  <si>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</si>
  <si>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</si>
  <si>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</si>
  <si>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</si>
  <si>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</si>
  <si>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</si>
  <si>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</si>
  <si>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</si>
  <si>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</si>
  <si>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</si>
  <si>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</si>
  <si>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</si>
  <si>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</si>
  <si>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</si>
  <si>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</si>
  <si>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</si>
  <si>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</si>
  <si>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</si>
  <si>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</si>
  <si>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</si>
  <si>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</si>
  <si>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</si>
  <si>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</si>
  <si>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</si>
  <si>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</si>
  <si>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</si>
  <si>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</si>
  <si>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</si>
  <si>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</si>
  <si>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</si>
  <si>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</si>
  <si>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</si>
  <si>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</si>
  <si>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</si>
  <si>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</si>
  <si>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</si>
  <si>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</si>
  <si>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</si>
  <si>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</si>
  <si>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</si>
  <si>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</si>
  <si>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</si>
  <si>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</si>
  <si>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</si>
  <si>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</si>
  <si>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</si>
  <si>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</si>
  <si>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</si>
  <si>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</si>
  <si>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</si>
  <si>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</si>
  <si>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</si>
  <si>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</si>
  <si>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</si>
  <si>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</si>
  <si>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</si>
  <si>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</si>
  <si>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</si>
  <si>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</si>
  <si>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</si>
  <si>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</si>
  <si>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</si>
  <si>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</si>
  <si>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</si>
  <si>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</si>
  <si>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</si>
  <si>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</si>
  <si>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</si>
  <si>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</si>
  <si>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</si>
  <si>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</si>
  <si>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</si>
  <si>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</si>
  <si>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</si>
  <si>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</si>
  <si>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</si>
  <si>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</si>
  <si>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</si>
  <si>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</si>
  <si>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</si>
  <si>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</si>
  <si>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</si>
  <si>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</si>
  <si>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</si>
  <si>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</si>
  <si>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</si>
  <si>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</si>
  <si>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</si>
  <si>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</si>
  <si>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</si>
  <si>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</si>
  <si>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</si>
  <si>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</si>
  <si>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</si>
  <si>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</si>
  <si>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</si>
  <si>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</si>
  <si>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</si>
  <si>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</si>
  <si>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</si>
  <si>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</si>
  <si>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</si>
  <si>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</si>
  <si>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</si>
  <si>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</si>
  <si>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</si>
  <si>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</si>
  <si>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</si>
  <si>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</si>
  <si>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</si>
  <si>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</si>
  <si>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</si>
  <si>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</si>
  <si>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</si>
  <si>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</si>
  <si>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</si>
  <si>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</si>
  <si>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</si>
  <si>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</si>
  <si>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</si>
  <si>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</si>
  <si>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</si>
  <si>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</si>
  <si>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</si>
  <si>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</si>
  <si>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</si>
  <si>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</si>
  <si>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</si>
  <si>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</si>
  <si>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</si>
  <si>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</si>
  <si>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</si>
  <si>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</si>
  <si>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</si>
  <si>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</si>
  <si>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</si>
  <si>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</si>
  <si>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</si>
  <si>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</si>
  <si>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</si>
  <si>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</si>
  <si>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</si>
  <si>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</si>
  <si>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</si>
  <si>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</si>
  <si>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</si>
  <si>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</si>
  <si>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</si>
  <si>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</si>
  <si>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</si>
  <si>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</si>
  <si>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</si>
  <si>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</si>
  <si>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</si>
  <si>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</si>
  <si>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</si>
  <si>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</si>
  <si>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</si>
  <si>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</si>
  <si>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</si>
  <si>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</si>
  <si>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</si>
  <si>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</si>
  <si>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</si>
  <si>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</si>
  <si>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</si>
  <si>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</si>
  <si>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</si>
  <si>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</si>
  <si>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</si>
  <si>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</si>
  <si>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</si>
  <si>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</si>
  <si>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</si>
  <si>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</si>
  <si>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</si>
  <si>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</si>
  <si>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</si>
  <si>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</si>
  <si>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</si>
  <si>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</si>
  <si>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</si>
  <si>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</si>
  <si>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</si>
  <si>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</si>
  <si>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</si>
  <si>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</si>
  <si>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</si>
  <si>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</si>
  <si>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</si>
  <si>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</si>
  <si>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</si>
  <si>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</si>
  <si>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</si>
  <si>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</si>
  <si>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</si>
  <si>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</si>
  <si>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</si>
  <si>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</si>
  <si>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</si>
  <si>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</si>
  <si>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</si>
  <si>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</si>
  <si>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</si>
  <si>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</si>
  <si>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</si>
  <si>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</si>
  <si>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</si>
  <si>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</si>
  <si>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</si>
  <si>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</si>
  <si>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</si>
  <si>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</si>
  <si>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</si>
  <si>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</si>
  <si>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</si>
  <si>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</si>
  <si>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</si>
  <si>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</si>
  <si>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</si>
  <si>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</si>
  <si>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</si>
  <si>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</si>
  <si>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</si>
  <si>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</si>
  <si>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</si>
  <si>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</si>
  <si>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</si>
  <si>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</si>
  <si>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</si>
  <si>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</si>
  <si>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</si>
  <si>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</si>
  <si>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</si>
  <si>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</si>
  <si>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</si>
  <si>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</si>
  <si>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</si>
  <si>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</si>
  <si>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</si>
  <si>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</si>
  <si>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</si>
  <si>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</si>
  <si>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</si>
  <si>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</si>
  <si>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</si>
  <si>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</si>
  <si>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</si>
  <si>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</si>
  <si>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</si>
  <si>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</si>
  <si>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</si>
  <si>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</si>
  <si>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</si>
  <si>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</si>
  <si>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</si>
  <si>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</si>
  <si>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</si>
  <si>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</si>
  <si>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</si>
  <si>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</si>
  <si>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</si>
  <si>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</si>
  <si>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</si>
  <si>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</si>
  <si>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</si>
  <si>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</si>
  <si>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</si>
  <si>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</si>
  <si>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</si>
  <si>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</si>
  <si>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</si>
  <si>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</si>
  <si>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</si>
  <si>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</si>
  <si>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</si>
  <si>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</si>
  <si>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</si>
  <si>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</si>
  <si>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</si>
  <si>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</si>
  <si>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</si>
  <si>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</si>
  <si>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</si>
  <si>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</si>
  <si>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</si>
  <si>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</si>
  <si>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</si>
  <si>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</si>
  <si>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</si>
  <si>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</si>
  <si>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</si>
  <si>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</si>
  <si>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</si>
  <si>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</si>
  <si>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</si>
  <si>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</si>
  <si>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</si>
  <si>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</si>
  <si>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</si>
  <si>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</si>
  <si>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</si>
  <si>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</si>
  <si>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</si>
  <si>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</si>
  <si>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</si>
  <si>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</si>
  <si>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</si>
  <si>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</si>
  <si>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</si>
  <si>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</si>
  <si>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</si>
  <si>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</si>
  <si>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</si>
  <si>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</si>
  <si>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</si>
  <si>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</si>
  <si>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</si>
  <si>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</si>
  <si>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</si>
  <si>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</si>
  <si>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</si>
  <si>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</si>
  <si>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</si>
  <si>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</si>
  <si>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</si>
  <si>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</si>
  <si>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</si>
  <si>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</si>
  <si>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</si>
  <si>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</si>
  <si>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</si>
  <si>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</si>
  <si>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</si>
  <si>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</si>
  <si>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</si>
  <si>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</si>
  <si>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</si>
  <si>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</si>
  <si>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</si>
  <si>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</si>
  <si>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</si>
  <si>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</si>
  <si>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</si>
  <si>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</si>
  <si>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</si>
  <si>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</si>
  <si>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</si>
  <si>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</si>
  <si>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</si>
  <si>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</si>
  <si>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</si>
  <si>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</si>
  <si>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</si>
  <si>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</si>
  <si>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</si>
  <si>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</si>
  <si>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</si>
  <si>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</si>
  <si>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</si>
  <si>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</si>
  <si>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</si>
  <si>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</si>
  <si>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</si>
  <si>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</si>
  <si>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</si>
  <si>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</si>
  <si>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</si>
  <si>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</si>
  <si>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</si>
  <si>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</si>
  <si>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</si>
  <si>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</si>
  <si>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</si>
  <si>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</si>
  <si>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</si>
  <si>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</si>
  <si>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</si>
  <si>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</si>
  <si>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</si>
  <si>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</si>
  <si>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</si>
  <si>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</si>
  <si>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</si>
  <si>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</si>
  <si>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</si>
  <si>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</si>
  <si>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</si>
  <si>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</si>
  <si>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</si>
  <si>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</si>
  <si>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</si>
  <si>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</si>
  <si>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</si>
  <si>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</si>
  <si>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</si>
  <si>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</si>
  <si>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</si>
  <si>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</si>
  <si>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</si>
  <si>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</si>
  <si>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</si>
  <si>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</si>
  <si>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</si>
  <si>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</si>
  <si>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</si>
  <si>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</si>
  <si>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</si>
  <si>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</si>
  <si>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</si>
  <si>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</si>
  <si>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</si>
  <si>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</si>
  <si>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</si>
  <si>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</si>
  <si>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</si>
  <si>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</si>
  <si>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</si>
  <si>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</si>
  <si>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</si>
  <si>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</si>
  <si>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</si>
  <si>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</si>
  <si>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</si>
  <si>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</si>
  <si>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</si>
  <si>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</si>
  <si>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</si>
  <si>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</si>
  <si>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</si>
  <si>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</si>
  <si>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</si>
  <si>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</si>
  <si>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</si>
  <si>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</si>
  <si>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</si>
  <si>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</si>
  <si>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</si>
  <si>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</si>
  <si>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</si>
  <si>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</si>
  <si>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</si>
  <si>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</si>
  <si>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</si>
  <si>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</si>
  <si>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</si>
  <si>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</si>
  <si>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</si>
  <si>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</si>
  <si>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</si>
  <si>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</si>
  <si>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</si>
  <si>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</si>
  <si>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</si>
  <si>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</si>
  <si>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</si>
  <si>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</si>
  <si>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</si>
  <si>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</si>
  <si>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</si>
  <si>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</si>
  <si>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</si>
  <si>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</si>
  <si>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</si>
  <si>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</si>
  <si>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</si>
  <si>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</si>
  <si>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</si>
  <si>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</si>
  <si>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</si>
  <si>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</si>
  <si>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</si>
  <si>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</si>
  <si>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</si>
  <si>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</si>
  <si>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</si>
  <si>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</si>
  <si>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</si>
  <si>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</si>
  <si>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</si>
  <si>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</si>
  <si>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</si>
  <si>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</si>
  <si>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</si>
  <si>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</si>
  <si>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</si>
  <si>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</si>
  <si>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</si>
  <si>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</si>
  <si>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</si>
  <si>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</si>
  <si>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</si>
  <si>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</si>
  <si>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</si>
  <si>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</si>
  <si>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</si>
  <si>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</si>
  <si>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</si>
  <si>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</si>
  <si>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</si>
  <si>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</si>
  <si>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</si>
  <si>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</si>
  <si>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</si>
  <si>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</si>
  <si>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</si>
  <si>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</si>
  <si>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</si>
  <si>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</si>
  <si>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</si>
  <si>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</si>
  <si>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</si>
  <si>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</si>
  <si>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</si>
  <si>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</si>
  <si>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</si>
  <si>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</si>
  <si>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</si>
  <si>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</si>
  <si>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</si>
  <si>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</si>
  <si>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</si>
  <si>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</si>
  <si>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</si>
  <si>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</si>
  <si>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</si>
  <si>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</si>
  <si>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</si>
  <si>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</si>
  <si>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</si>
  <si>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</si>
  <si>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</si>
  <si>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</si>
  <si>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</si>
  <si>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</si>
  <si>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</si>
  <si>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</si>
  <si>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</si>
  <si>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</si>
  <si>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</si>
  <si>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</si>
  <si>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</si>
  <si>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</si>
  <si>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</si>
  <si>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</si>
  <si>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</si>
  <si>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</si>
  <si>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</si>
  <si>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</si>
  <si>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</si>
  <si>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</si>
  <si>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</si>
  <si>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</si>
  <si>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</si>
  <si>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</si>
  <si>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</si>
  <si>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</si>
  <si>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</si>
  <si>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</si>
  <si>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</si>
  <si>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</si>
  <si>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</si>
  <si>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</si>
  <si>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</si>
  <si>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</si>
  <si>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</si>
  <si>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</si>
  <si>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</si>
  <si>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</si>
  <si>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</si>
  <si>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</si>
  <si>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</si>
  <si>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</si>
  <si>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</si>
  <si>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</si>
  <si>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</si>
  <si>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</si>
  <si>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</si>
  <si>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</si>
  <si>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</si>
  <si>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</si>
  <si>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</si>
  <si>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</si>
  <si>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</si>
  <si>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</si>
  <si>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</si>
  <si>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</si>
  <si>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</si>
  <si>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</si>
  <si>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</si>
  <si>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</si>
  <si>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</si>
  <si>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</si>
  <si>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</si>
  <si>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</si>
  <si>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</si>
  <si>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</si>
  <si>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</si>
  <si>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</si>
  <si>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</si>
  <si>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</si>
  <si>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</si>
  <si>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</si>
  <si>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</si>
  <si>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</si>
  <si>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</si>
  <si>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</si>
  <si>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</si>
  <si>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</si>
  <si>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</si>
  <si>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</si>
  <si>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</si>
  <si>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</si>
  <si>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</si>
  <si>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</si>
  <si>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</si>
  <si>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</si>
  <si>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</si>
  <si>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</si>
  <si>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</si>
  <si>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</si>
  <si>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</si>
  <si>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</si>
  <si>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</si>
  <si>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</si>
  <si>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</si>
  <si>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</si>
  <si>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</si>
  <si>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</si>
  <si>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</si>
  <si>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</si>
  <si>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</si>
  <si>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</si>
  <si>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</si>
  <si>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</si>
  <si>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</si>
  <si>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</si>
  <si>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</si>
  <si>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</si>
  <si>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</si>
  <si>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</si>
  <si>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</si>
  <si>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</si>
  <si>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</si>
  <si>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</si>
  <si>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</si>
  <si>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</si>
  <si>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</si>
  <si>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</si>
  <si>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</si>
  <si>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</si>
  <si>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</si>
  <si>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</si>
  <si>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</si>
  <si>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</si>
  <si>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</si>
  <si>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</si>
  <si>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</si>
  <si>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</si>
  <si>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</si>
  <si>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</si>
  <si>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</si>
  <si>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</si>
  <si>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</si>
  <si>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</si>
  <si>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</si>
  <si>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</si>
  <si>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</si>
  <si>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</si>
  <si>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</si>
  <si>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</si>
  <si>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</si>
  <si>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</si>
  <si>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</si>
  <si>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</si>
  <si>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</si>
  <si>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</si>
  <si>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</si>
  <si>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</si>
  <si>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</si>
  <si>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</si>
  <si>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</si>
  <si>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</si>
  <si>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</si>
  <si>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</si>
  <si>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</si>
  <si>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</si>
  <si>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</si>
  <si>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</si>
  <si>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</si>
  <si>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</si>
  <si>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</si>
  <si>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</si>
  <si>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</si>
  <si>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</si>
  <si>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</si>
  <si>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</si>
  <si>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</si>
  <si>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</si>
  <si>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</si>
  <si>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</si>
  <si>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</si>
  <si>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</si>
  <si>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</si>
  <si>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</si>
  <si>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</si>
  <si>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</si>
  <si>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</si>
  <si>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</si>
  <si>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</si>
  <si>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</si>
  <si>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</si>
  <si>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</si>
  <si>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</si>
  <si>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</si>
  <si>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</si>
  <si>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</si>
  <si>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</si>
  <si>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</si>
  <si>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</si>
  <si>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</si>
  <si>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</si>
  <si>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</si>
  <si>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</si>
  <si>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</si>
  <si>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</si>
  <si>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</si>
  <si>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</si>
  <si>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</si>
  <si>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</si>
  <si>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</si>
  <si>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</si>
  <si>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</si>
  <si>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</si>
  <si>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</si>
  <si>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</si>
  <si>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</si>
  <si>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</si>
  <si>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</si>
  <si>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</si>
  <si>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</si>
  <si>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</si>
  <si>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</si>
  <si>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</si>
  <si>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</si>
  <si>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</si>
  <si>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</si>
  <si>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</si>
  <si>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</si>
  <si>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</si>
  <si>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</si>
  <si>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</si>
  <si>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</si>
  <si>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</si>
  <si>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</si>
  <si>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</si>
  <si>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</si>
  <si>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</si>
  <si>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</si>
  <si>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</si>
  <si>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</si>
  <si>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</si>
  <si>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</si>
  <si>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</si>
  <si>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</si>
  <si>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</si>
  <si>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</si>
  <si>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</si>
  <si>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</si>
  <si>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</si>
  <si>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</si>
  <si>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</si>
  <si>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</si>
  <si>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</si>
  <si>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</si>
  <si>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</si>
  <si>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</si>
  <si>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</si>
  <si>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</si>
  <si>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</si>
  <si>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</si>
  <si>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</si>
  <si>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</si>
  <si>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</si>
  <si>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</si>
  <si>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</si>
  <si>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</si>
  <si>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</si>
  <si>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</si>
  <si>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</si>
  <si>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</si>
  <si>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</si>
  <si>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</si>
  <si>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</si>
  <si>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</si>
  <si>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</si>
  <si>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</si>
  <si>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</si>
  <si>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</si>
  <si>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</si>
  <si>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</si>
  <si>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</si>
  <si>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</si>
  <si>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</si>
  <si>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</si>
  <si>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</si>
  <si>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</si>
  <si>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</si>
  <si>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</si>
  <si>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</si>
  <si>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</si>
  <si>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</si>
  <si>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</si>
  <si>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</si>
  <si>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</si>
  <si>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</si>
  <si>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</si>
  <si>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</si>
  <si>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</si>
  <si>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</si>
  <si>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</si>
  <si>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</si>
  <si>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</si>
  <si>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</si>
  <si>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</si>
  <si>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</si>
  <si>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</si>
  <si>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</si>
  <si>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</si>
  <si>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</si>
  <si>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</si>
  <si>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</si>
  <si>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</si>
  <si>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</si>
  <si>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</si>
  <si>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</si>
  <si>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</si>
  <si>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</si>
  <si>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</si>
  <si>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</si>
  <si>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</si>
  <si>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</si>
  <si>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</si>
  <si>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</si>
  <si>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</si>
  <si>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</si>
  <si>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</si>
  <si>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</si>
  <si>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</si>
  <si>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</si>
  <si>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</si>
  <si>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</si>
  <si>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</si>
  <si>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</si>
  <si>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</si>
  <si>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</si>
  <si>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</si>
  <si>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</si>
  <si>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</si>
  <si>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</si>
  <si>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</si>
  <si>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</si>
  <si>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</si>
  <si>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</si>
  <si>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</si>
  <si>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</si>
  <si>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</si>
  <si>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</si>
  <si>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</si>
  <si>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</si>
  <si>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</si>
  <si>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</si>
  <si>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</si>
  <si>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</si>
  <si>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</si>
  <si>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</si>
  <si>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</si>
  <si>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</si>
  <si>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</si>
  <si>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</si>
  <si>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</si>
  <si>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</si>
  <si>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</si>
  <si>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</si>
  <si>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</si>
  <si>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</si>
  <si>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</si>
  <si>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</si>
  <si>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</si>
  <si>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</si>
  <si>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</si>
  <si>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</si>
  <si>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</si>
  <si>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</si>
  <si>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</si>
  <si>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</si>
  <si>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</si>
  <si>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</si>
  <si>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</si>
  <si>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</si>
  <si>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</si>
  <si>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</si>
  <si>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</si>
  <si>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</si>
  <si>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</si>
  <si>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</si>
  <si>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</si>
  <si>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</si>
  <si>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</si>
  <si>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</si>
  <si>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</si>
  <si>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</si>
  <si>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</si>
  <si>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</si>
  <si>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</si>
  <si>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</si>
  <si>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</si>
  <si>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</si>
  <si>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</si>
  <si>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</si>
  <si>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</si>
  <si>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</si>
  <si>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</si>
  <si>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</si>
  <si>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</si>
  <si>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</si>
  <si>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</si>
  <si>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</si>
  <si>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</si>
  <si>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</si>
  <si>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</si>
  <si>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</si>
  <si>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</si>
  <si>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</si>
  <si>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</si>
  <si>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</si>
  <si>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</si>
  <si>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</si>
  <si>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</si>
  <si>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</si>
  <si>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</si>
  <si>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</si>
  <si>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</si>
  <si>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</si>
  <si>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</si>
  <si>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</si>
  <si>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Jure Kaštelan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</si>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</sst>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2175935.1800000002</v>
      </c>
      <c r="D2" s="7">
        <f>'PR-RAS'!E6</f>
        <v>2358455.59</v>
      </c>
      <c r="E2" s="7">
        <v>0</v>
      </c>
      <c r="F2" s="7">
        <v>0</v>
      </c>
      <c r="G2" s="8">
        <f t="shared" ref="G2:G274" si="0">(B2/1000)*(C2*1+D2*2)</f>
        <v>6892.8463599999995</v>
      </c>
      <c r="H2" s="8">
        <f t="shared" ref="H2:H274" si="1">ABS(C2-ROUND(C2,0))+ABS(D2-ROUND(D2,0))</f>
        <v>0.59000000031664968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1956646.75</v>
      </c>
      <c r="D45" s="2">
        <f>'PR-RAS'!E49</f>
        <v>2092100.6199999999</v>
      </c>
      <c r="E45" s="2">
        <v>0</v>
      </c>
      <c r="F45" s="2">
        <v>0</v>
      </c>
      <c r="G45" s="3">
        <f t="shared" si="0"/>
        <v>270197.31156</v>
      </c>
      <c r="H45" s="3">
        <f t="shared" si="1"/>
        <v>0.63000000012107193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7925</v>
      </c>
      <c r="E46" s="2">
        <v>0</v>
      </c>
      <c r="F46" s="2">
        <v>0</v>
      </c>
      <c r="G46" s="3">
        <f t="shared" si="0"/>
        <v>713.25</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7925</v>
      </c>
      <c r="E47" s="2">
        <v>0</v>
      </c>
      <c r="F47" s="2">
        <v>0</v>
      </c>
      <c r="G47" s="3">
        <f t="shared" si="0"/>
        <v>729.1</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1916453.31</v>
      </c>
      <c r="D64" s="2">
        <f>'PR-RAS'!E68</f>
        <v>2042773.56</v>
      </c>
      <c r="E64" s="2">
        <v>0</v>
      </c>
      <c r="F64" s="2">
        <v>0</v>
      </c>
      <c r="G64" s="3">
        <f t="shared" si="0"/>
        <v>378126.02708999999</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1916453.31</v>
      </c>
      <c r="D65" s="2">
        <f>'PR-RAS'!E69</f>
        <v>2042123.56</v>
      </c>
      <c r="E65" s="2">
        <v>0</v>
      </c>
      <c r="F65" s="2">
        <v>0</v>
      </c>
      <c r="G65" s="3">
        <f t="shared" si="0"/>
        <v>384044.82751999999</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650</v>
      </c>
      <c r="E66" s="2">
        <v>0</v>
      </c>
      <c r="F66" s="2">
        <v>0</v>
      </c>
      <c r="G66" s="3">
        <f t="shared" si="0"/>
        <v>84.5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30164.400000000001</v>
      </c>
      <c r="D70" s="2">
        <f>'PR-RAS'!E74</f>
        <v>25979.42</v>
      </c>
      <c r="E70" s="2">
        <v>0</v>
      </c>
      <c r="F70" s="2">
        <v>0</v>
      </c>
      <c r="G70" s="3">
        <f t="shared" si="0"/>
        <v>5666.5035600000001</v>
      </c>
      <c r="H70" s="3">
        <f t="shared" si="1"/>
        <v>0.81999999999970896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30164.400000000001</v>
      </c>
      <c r="D71" s="2">
        <f>'PR-RAS'!E75</f>
        <v>25979.42</v>
      </c>
      <c r="E71" s="2">
        <v>0</v>
      </c>
      <c r="F71" s="2">
        <v>0</v>
      </c>
      <c r="G71" s="3">
        <f t="shared" si="0"/>
        <v>5748.6268</v>
      </c>
      <c r="H71" s="3">
        <f t="shared" si="1"/>
        <v>0.81999999999970896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10029.040000000001</v>
      </c>
      <c r="D73" s="2">
        <f>'PR-RAS'!E77</f>
        <v>15422.64</v>
      </c>
      <c r="E73" s="2">
        <v>0</v>
      </c>
      <c r="F73" s="2">
        <v>0</v>
      </c>
      <c r="G73" s="3">
        <f t="shared" si="0"/>
        <v>2942.9510399999999</v>
      </c>
      <c r="H73" s="3">
        <f t="shared" si="1"/>
        <v>0.40000000000145519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1504.35</v>
      </c>
      <c r="D74" s="2">
        <f>'PR-RAS'!E78</f>
        <v>2313.37</v>
      </c>
      <c r="E74" s="2">
        <v>0</v>
      </c>
      <c r="F74" s="2">
        <v>0</v>
      </c>
      <c r="G74" s="3">
        <f t="shared" si="0"/>
        <v>447.56957</v>
      </c>
      <c r="H74" s="3">
        <f t="shared" si="1"/>
        <v>0.71999999999979991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8524.69</v>
      </c>
      <c r="D76" s="2">
        <f>'PR-RAS'!E80</f>
        <v>13109.27</v>
      </c>
      <c r="E76" s="2">
        <v>0</v>
      </c>
      <c r="F76" s="2">
        <v>0</v>
      </c>
      <c r="G76" s="3">
        <f t="shared" si="0"/>
        <v>2605.7422500000002</v>
      </c>
      <c r="H76" s="3">
        <f t="shared" si="1"/>
        <v>0.57999999999992724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51.59</v>
      </c>
      <c r="D78" s="2">
        <f>'PR-RAS'!E82</f>
        <v>20.99</v>
      </c>
      <c r="E78" s="2">
        <v>0</v>
      </c>
      <c r="F78" s="2">
        <v>0</v>
      </c>
      <c r="G78" s="3">
        <f t="shared" si="0"/>
        <v>7.2048899999999998</v>
      </c>
      <c r="H78" s="3">
        <f t="shared" si="1"/>
        <v>0.41999999999999815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51.59</v>
      </c>
      <c r="D79" s="2">
        <f>'PR-RAS'!E83</f>
        <v>20.99</v>
      </c>
      <c r="E79" s="2">
        <v>0</v>
      </c>
      <c r="F79" s="2">
        <v>0</v>
      </c>
      <c r="G79" s="3">
        <f t="shared" si="0"/>
        <v>7.2984599999999995</v>
      </c>
      <c r="H79" s="3">
        <f t="shared" si="1"/>
        <v>0.41999999999999815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51.59</v>
      </c>
      <c r="D81" s="2">
        <f>'PR-RAS'!E85</f>
        <v>20.99</v>
      </c>
      <c r="E81" s="2">
        <v>0</v>
      </c>
      <c r="F81" s="2">
        <v>0</v>
      </c>
      <c r="G81" s="3">
        <f t="shared" si="0"/>
        <v>7.4855999999999998</v>
      </c>
      <c r="H81" s="3">
        <f t="shared" si="1"/>
        <v>0.41999999999999815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37475.81</v>
      </c>
      <c r="D102" s="2">
        <f>'PR-RAS'!E106</f>
        <v>17898</v>
      </c>
      <c r="E102" s="2">
        <v>0</v>
      </c>
      <c r="F102" s="2">
        <v>0</v>
      </c>
      <c r="G102" s="3">
        <f t="shared" si="0"/>
        <v>7400.4528100000007</v>
      </c>
      <c r="H102" s="3">
        <f t="shared" si="1"/>
        <v>0.19000000000232831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37475.81</v>
      </c>
      <c r="D108" s="2">
        <f>'PR-RAS'!E112</f>
        <v>17898</v>
      </c>
      <c r="E108" s="2">
        <v>0</v>
      </c>
      <c r="F108" s="2">
        <v>0</v>
      </c>
      <c r="G108" s="3">
        <f t="shared" si="0"/>
        <v>7840.08367</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37475.81</v>
      </c>
      <c r="D113" s="2">
        <f>'PR-RAS'!E117</f>
        <v>17898</v>
      </c>
      <c r="E113" s="2">
        <v>0</v>
      </c>
      <c r="F113" s="2">
        <v>0</v>
      </c>
      <c r="G113" s="3">
        <f t="shared" si="0"/>
        <v>8206.4427199999991</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22816</v>
      </c>
      <c r="D121" s="2">
        <f>'PR-RAS'!E125</f>
        <v>12550.830000000002</v>
      </c>
      <c r="E121" s="2">
        <v>0</v>
      </c>
      <c r="F121" s="2">
        <v>0</v>
      </c>
      <c r="G121" s="3">
        <f t="shared" si="0"/>
        <v>5750.1192000000001</v>
      </c>
      <c r="H121" s="3">
        <f t="shared" si="1"/>
        <v>0.16999999999825377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3278</v>
      </c>
      <c r="D122" s="2">
        <f>'PR-RAS'!E126</f>
        <v>1850</v>
      </c>
      <c r="E122" s="2">
        <v>0</v>
      </c>
      <c r="F122" s="2">
        <v>0</v>
      </c>
      <c r="G122" s="3">
        <f t="shared" si="0"/>
        <v>844.33799999999997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3278</v>
      </c>
      <c r="D124" s="2">
        <f>'PR-RAS'!E128</f>
        <v>1850</v>
      </c>
      <c r="E124" s="2">
        <v>0</v>
      </c>
      <c r="F124" s="2">
        <v>0</v>
      </c>
      <c r="G124" s="3">
        <f t="shared" si="0"/>
        <v>858.29399999999998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19538</v>
      </c>
      <c r="D125" s="2">
        <f>'PR-RAS'!E129</f>
        <v>10700.830000000002</v>
      </c>
      <c r="E125" s="2">
        <v>0</v>
      </c>
      <c r="F125" s="2">
        <v>0</v>
      </c>
      <c r="G125" s="3">
        <f t="shared" si="0"/>
        <v>5076.5178400000004</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19538</v>
      </c>
      <c r="D126" s="2">
        <f>'PR-RAS'!E130</f>
        <v>9599.7000000000007</v>
      </c>
      <c r="E126" s="2">
        <v>0</v>
      </c>
      <c r="F126" s="2">
        <v>0</v>
      </c>
      <c r="G126" s="3">
        <f t="shared" si="0"/>
        <v>4842.1750000000002</v>
      </c>
      <c r="H126" s="3">
        <f t="shared" si="1"/>
        <v>0.2999999999992724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1101.1300000000001</v>
      </c>
      <c r="E127" s="2">
        <v>0</v>
      </c>
      <c r="F127" s="2">
        <v>0</v>
      </c>
      <c r="G127" s="3">
        <f t="shared" si="0"/>
        <v>277.48476000000005</v>
      </c>
      <c r="H127" s="3">
        <f t="shared" si="1"/>
        <v>0.13000000000010914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158945.03</v>
      </c>
      <c r="D130" s="2">
        <f>'PR-RAS'!E134</f>
        <v>235885.15</v>
      </c>
      <c r="E130" s="2">
        <v>0</v>
      </c>
      <c r="F130" s="2">
        <v>0</v>
      </c>
      <c r="G130" s="3">
        <f t="shared" si="0"/>
        <v>81362.277569999991</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158945.03</v>
      </c>
      <c r="D131" s="2">
        <f>'PR-RAS'!E135</f>
        <v>235885.15</v>
      </c>
      <c r="E131" s="2">
        <v>0</v>
      </c>
      <c r="F131" s="2">
        <v>0</v>
      </c>
      <c r="G131" s="3">
        <f t="shared" si="0"/>
        <v>81992.992899999997</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158945.03</v>
      </c>
      <c r="D132" s="2">
        <f>'PR-RAS'!E136</f>
        <v>235885.15</v>
      </c>
      <c r="E132" s="2">
        <v>0</v>
      </c>
      <c r="F132" s="2">
        <v>0</v>
      </c>
      <c r="G132" s="3">
        <f t="shared" si="0"/>
        <v>82623.708230000004</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2173313.6</v>
      </c>
      <c r="D148" s="2">
        <f>'PR-RAS'!E152</f>
        <v>2533049.96</v>
      </c>
      <c r="E148" s="2">
        <v>0</v>
      </c>
      <c r="F148" s="2">
        <v>0</v>
      </c>
      <c r="G148" s="3">
        <f t="shared" si="0"/>
        <v>1064193.7874399999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1926261.6099999999</v>
      </c>
      <c r="D149" s="2">
        <f>'PR-RAS'!E153</f>
        <v>2238922.69</v>
      </c>
      <c r="E149" s="2">
        <v>0</v>
      </c>
      <c r="F149" s="2">
        <v>0</v>
      </c>
      <c r="G149" s="3">
        <f t="shared" si="0"/>
        <v>947807.83452000003</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1594826.99</v>
      </c>
      <c r="D150" s="2">
        <f>'PR-RAS'!E154</f>
        <v>1853571.08</v>
      </c>
      <c r="E150" s="2">
        <v>0</v>
      </c>
      <c r="F150" s="2">
        <v>0</v>
      </c>
      <c r="G150" s="3">
        <f t="shared" si="0"/>
        <v>789993.40335000004</v>
      </c>
      <c r="H150" s="3">
        <f t="shared" si="1"/>
        <v>9.0000000083819032E-2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1594826.99</v>
      </c>
      <c r="D151" s="2">
        <f>'PR-RAS'!E155</f>
        <v>1853571.08</v>
      </c>
      <c r="E151" s="2">
        <v>0</v>
      </c>
      <c r="F151" s="2">
        <v>0</v>
      </c>
      <c r="G151" s="3">
        <f t="shared" si="0"/>
        <v>795295.37250000006</v>
      </c>
      <c r="H151" s="3">
        <f t="shared" si="1"/>
        <v>9.0000000083819032E-2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67886.259999999995</v>
      </c>
      <c r="D155" s="2">
        <f>'PR-RAS'!E159</f>
        <v>77947.39</v>
      </c>
      <c r="E155" s="2">
        <v>0</v>
      </c>
      <c r="F155" s="2">
        <v>0</v>
      </c>
      <c r="G155" s="3">
        <f t="shared" si="0"/>
        <v>34462.280159999995</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263548.36</v>
      </c>
      <c r="D156" s="2">
        <f>'PR-RAS'!E160</f>
        <v>307404.21999999997</v>
      </c>
      <c r="E156" s="2">
        <v>0</v>
      </c>
      <c r="F156" s="2">
        <v>0</v>
      </c>
      <c r="G156" s="3">
        <f t="shared" si="0"/>
        <v>136145.30399999997</v>
      </c>
      <c r="H156" s="3">
        <f t="shared" si="1"/>
        <v>0.57999999995809048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263548.36</v>
      </c>
      <c r="D158" s="2">
        <f>'PR-RAS'!E162</f>
        <v>307404.21999999997</v>
      </c>
      <c r="E158" s="2">
        <v>0</v>
      </c>
      <c r="F158" s="2">
        <v>0</v>
      </c>
      <c r="G158" s="3">
        <f t="shared" si="0"/>
        <v>137902.01759999999</v>
      </c>
      <c r="H158" s="3">
        <f t="shared" si="1"/>
        <v>0.57999999995809048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244751.43000000002</v>
      </c>
      <c r="D160" s="2">
        <f>'PR-RAS'!E164</f>
        <v>238778.03999999998</v>
      </c>
      <c r="E160" s="2">
        <v>0</v>
      </c>
      <c r="F160" s="2">
        <v>0</v>
      </c>
      <c r="G160" s="3">
        <f t="shared" si="0"/>
        <v>114846.89409</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73514.820000000007</v>
      </c>
      <c r="D161" s="2">
        <f>'PR-RAS'!E165</f>
        <v>79200.09</v>
      </c>
      <c r="E161" s="2">
        <v>0</v>
      </c>
      <c r="F161" s="2">
        <v>0</v>
      </c>
      <c r="G161" s="3">
        <f t="shared" si="0"/>
        <v>37106.400000000001</v>
      </c>
      <c r="H161" s="3">
        <f t="shared" si="1"/>
        <v>0.26999999998952262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34143.379999999997</v>
      </c>
      <c r="D162" s="2">
        <f>'PR-RAS'!E166</f>
        <v>17134.310000000001</v>
      </c>
      <c r="E162" s="2">
        <v>0</v>
      </c>
      <c r="F162" s="2">
        <v>0</v>
      </c>
      <c r="G162" s="3">
        <f t="shared" si="0"/>
        <v>11014.332</v>
      </c>
      <c r="H162" s="3">
        <f t="shared" si="1"/>
        <v>0.68999999999869033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36514.69</v>
      </c>
      <c r="D163" s="2">
        <f>'PR-RAS'!E167</f>
        <v>40802.14</v>
      </c>
      <c r="E163" s="2">
        <v>0</v>
      </c>
      <c r="F163" s="2">
        <v>0</v>
      </c>
      <c r="G163" s="3">
        <f t="shared" si="0"/>
        <v>19135.273140000001</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1528.75</v>
      </c>
      <c r="D164" s="2">
        <f>'PR-RAS'!E168</f>
        <v>20858.14</v>
      </c>
      <c r="E164" s="2">
        <v>0</v>
      </c>
      <c r="F164" s="2">
        <v>0</v>
      </c>
      <c r="G164" s="3">
        <f t="shared" si="0"/>
        <v>7048.9398899999997</v>
      </c>
      <c r="H164" s="3">
        <f t="shared" si="1"/>
        <v>0.38999999999941792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1328</v>
      </c>
      <c r="D165" s="2">
        <f>'PR-RAS'!E169</f>
        <v>405.5</v>
      </c>
      <c r="E165" s="2">
        <v>0</v>
      </c>
      <c r="F165" s="2">
        <v>0</v>
      </c>
      <c r="G165" s="3">
        <f t="shared" si="0"/>
        <v>350.79599999999999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55595.94</v>
      </c>
      <c r="D166" s="2">
        <f>'PR-RAS'!E170</f>
        <v>50292.62</v>
      </c>
      <c r="E166" s="2">
        <v>0</v>
      </c>
      <c r="F166" s="2">
        <v>0</v>
      </c>
      <c r="G166" s="3">
        <f t="shared" si="0"/>
        <v>25769.894700000001</v>
      </c>
      <c r="H166" s="3">
        <f t="shared" si="1"/>
        <v>0.43999999999505235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22385.71</v>
      </c>
      <c r="D167" s="2">
        <f>'PR-RAS'!E171</f>
        <v>20611.37</v>
      </c>
      <c r="E167" s="2">
        <v>0</v>
      </c>
      <c r="F167" s="2">
        <v>0</v>
      </c>
      <c r="G167" s="3">
        <f t="shared" si="0"/>
        <v>10559.002700000001</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24910.67</v>
      </c>
      <c r="D169" s="2">
        <f>'PR-RAS'!E173</f>
        <v>24333.18</v>
      </c>
      <c r="E169" s="2">
        <v>0</v>
      </c>
      <c r="F169" s="2">
        <v>0</v>
      </c>
      <c r="G169" s="3">
        <f t="shared" si="0"/>
        <v>12360.94104</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4032.98</v>
      </c>
      <c r="D170" s="2">
        <f>'PR-RAS'!E174</f>
        <v>3146.82</v>
      </c>
      <c r="E170" s="2">
        <v>0</v>
      </c>
      <c r="F170" s="2">
        <v>0</v>
      </c>
      <c r="G170" s="3">
        <f t="shared" si="0"/>
        <v>1745.1987800000002</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3052.4</v>
      </c>
      <c r="D171" s="2">
        <f>'PR-RAS'!E175</f>
        <v>2201.25</v>
      </c>
      <c r="E171" s="2">
        <v>0</v>
      </c>
      <c r="F171" s="2">
        <v>0</v>
      </c>
      <c r="G171" s="3">
        <f t="shared" si="0"/>
        <v>1267.3330000000001</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1214.18</v>
      </c>
      <c r="D173" s="2">
        <f>'PR-RAS'!E177</f>
        <v>0</v>
      </c>
      <c r="E173" s="2">
        <v>0</v>
      </c>
      <c r="F173" s="2">
        <v>0</v>
      </c>
      <c r="G173" s="3">
        <f t="shared" si="0"/>
        <v>208.83895999999999</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77142.84</v>
      </c>
      <c r="D174" s="2">
        <f>'PR-RAS'!E178</f>
        <v>68514.149999999994</v>
      </c>
      <c r="E174" s="2">
        <v>0</v>
      </c>
      <c r="F174" s="2">
        <v>0</v>
      </c>
      <c r="G174" s="3">
        <f t="shared" si="0"/>
        <v>37051.607219999998</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15572.92</v>
      </c>
      <c r="D175" s="2">
        <f>'PR-RAS'!E179</f>
        <v>8715.5300000000007</v>
      </c>
      <c r="E175" s="2">
        <v>0</v>
      </c>
      <c r="F175" s="2">
        <v>0</v>
      </c>
      <c r="G175" s="3">
        <f t="shared" si="0"/>
        <v>5742.6925200000005</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20050.259999999998</v>
      </c>
      <c r="D176" s="2">
        <f>'PR-RAS'!E180</f>
        <v>19839.66</v>
      </c>
      <c r="E176" s="2">
        <v>0</v>
      </c>
      <c r="F176" s="2">
        <v>0</v>
      </c>
      <c r="G176" s="3">
        <f t="shared" si="0"/>
        <v>10452.6765</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670</v>
      </c>
      <c r="D177" s="2">
        <f>'PR-RAS'!E181</f>
        <v>0</v>
      </c>
      <c r="E177" s="2">
        <v>0</v>
      </c>
      <c r="F177" s="2">
        <v>0</v>
      </c>
      <c r="G177" s="3">
        <f t="shared" si="0"/>
        <v>117.91999999999999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5531.17</v>
      </c>
      <c r="D178" s="2">
        <f>'PR-RAS'!E182</f>
        <v>6160.46</v>
      </c>
      <c r="E178" s="2">
        <v>0</v>
      </c>
      <c r="F178" s="2">
        <v>0</v>
      </c>
      <c r="G178" s="3">
        <f t="shared" si="0"/>
        <v>3159.8199299999997</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13537.8</v>
      </c>
      <c r="D179" s="2">
        <f>'PR-RAS'!E183</f>
        <v>13534.8</v>
      </c>
      <c r="E179" s="2">
        <v>0</v>
      </c>
      <c r="F179" s="2">
        <v>0</v>
      </c>
      <c r="G179" s="3">
        <f t="shared" si="0"/>
        <v>7228.1171999999988</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3727.8</v>
      </c>
      <c r="D180" s="2">
        <f>'PR-RAS'!E184</f>
        <v>4470.8599999999997</v>
      </c>
      <c r="E180" s="2">
        <v>0</v>
      </c>
      <c r="F180" s="2">
        <v>0</v>
      </c>
      <c r="G180" s="3">
        <f t="shared" si="0"/>
        <v>2267.8440799999998</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3609.14</v>
      </c>
      <c r="D181" s="2">
        <f>'PR-RAS'!E185</f>
        <v>6015.73</v>
      </c>
      <c r="E181" s="2">
        <v>0</v>
      </c>
      <c r="F181" s="2">
        <v>0</v>
      </c>
      <c r="G181" s="3">
        <f t="shared" si="0"/>
        <v>2815.3079999999995</v>
      </c>
      <c r="H181" s="3">
        <f t="shared" si="1"/>
        <v>0.41000000000030923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5400.16</v>
      </c>
      <c r="D182" s="2">
        <f>'PR-RAS'!E186</f>
        <v>5901.21</v>
      </c>
      <c r="E182" s="2">
        <v>0</v>
      </c>
      <c r="F182" s="2">
        <v>0</v>
      </c>
      <c r="G182" s="3">
        <f t="shared" si="0"/>
        <v>3113.6669800000004</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9043.59</v>
      </c>
      <c r="D183" s="2">
        <f>'PR-RAS'!E187</f>
        <v>3875.9</v>
      </c>
      <c r="E183" s="2">
        <v>0</v>
      </c>
      <c r="F183" s="2">
        <v>0</v>
      </c>
      <c r="G183" s="3">
        <f t="shared" si="0"/>
        <v>3056.76098</v>
      </c>
      <c r="H183" s="3">
        <f t="shared" si="1"/>
        <v>0.50999999999976353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4411.1400000000003</v>
      </c>
      <c r="D184" s="2">
        <f>'PR-RAS'!E188</f>
        <v>20384.650000000001</v>
      </c>
      <c r="E184" s="2">
        <v>0</v>
      </c>
      <c r="F184" s="2">
        <v>0</v>
      </c>
      <c r="G184" s="3">
        <f t="shared" si="0"/>
        <v>8268.02052</v>
      </c>
      <c r="H184" s="3">
        <f t="shared" si="1"/>
        <v>0.48999999999887223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34086.69</v>
      </c>
      <c r="D190" s="2">
        <f>'PR-RAS'!E194</f>
        <v>20386.53</v>
      </c>
      <c r="E190" s="2">
        <v>0</v>
      </c>
      <c r="F190" s="2">
        <v>0</v>
      </c>
      <c r="G190" s="3">
        <f t="shared" si="0"/>
        <v>14148.492749999999</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v>
      </c>
      <c r="D191" s="2">
        <f>'PR-RAS'!E195</f>
        <v>140</v>
      </c>
      <c r="E191" s="2">
        <v>0</v>
      </c>
      <c r="F191" s="2">
        <v>0</v>
      </c>
      <c r="G191" s="3">
        <f t="shared" si="0"/>
        <v>91.2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3228.7</v>
      </c>
      <c r="D192" s="2">
        <f>'PR-RAS'!E196</f>
        <v>2986.88</v>
      </c>
      <c r="E192" s="2">
        <v>0</v>
      </c>
      <c r="F192" s="2">
        <v>0</v>
      </c>
      <c r="G192" s="3">
        <f t="shared" si="0"/>
        <v>1757.66986</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3141.25</v>
      </c>
      <c r="D193" s="2">
        <f>'PR-RAS'!E197</f>
        <v>3006.67</v>
      </c>
      <c r="E193" s="2">
        <v>0</v>
      </c>
      <c r="F193" s="2">
        <v>0</v>
      </c>
      <c r="G193" s="3">
        <f t="shared" si="0"/>
        <v>1757.68128</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230</v>
      </c>
      <c r="D194" s="2">
        <f>'PR-RAS'!E198</f>
        <v>215</v>
      </c>
      <c r="E194" s="2">
        <v>0</v>
      </c>
      <c r="F194" s="2">
        <v>0</v>
      </c>
      <c r="G194" s="3">
        <f t="shared" si="0"/>
        <v>127.38000000000001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2627.89</v>
      </c>
      <c r="D195" s="2">
        <f>'PR-RAS'!E199</f>
        <v>5248.04</v>
      </c>
      <c r="E195" s="2">
        <v>0</v>
      </c>
      <c r="F195" s="2">
        <v>0</v>
      </c>
      <c r="G195" s="3">
        <f t="shared" si="0"/>
        <v>2546.0501799999997</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24658.85</v>
      </c>
      <c r="D197" s="2">
        <f>'PR-RAS'!E201</f>
        <v>8789.94</v>
      </c>
      <c r="E197" s="2">
        <v>0</v>
      </c>
      <c r="F197" s="2">
        <v>0</v>
      </c>
      <c r="G197" s="3">
        <f t="shared" si="0"/>
        <v>8278.7910799999991</v>
      </c>
      <c r="H197" s="3">
        <f t="shared" si="1"/>
        <v>0.21000000000094587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1141.5899999999999</v>
      </c>
      <c r="D198" s="2">
        <f>'PR-RAS'!E202</f>
        <v>1172.83</v>
      </c>
      <c r="E198" s="2">
        <v>0</v>
      </c>
      <c r="F198" s="2">
        <v>0</v>
      </c>
      <c r="G198" s="3">
        <f t="shared" si="0"/>
        <v>686.98824999999999</v>
      </c>
      <c r="H198" s="3">
        <f t="shared" si="1"/>
        <v>0.58000000000015461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1141.5899999999999</v>
      </c>
      <c r="D212" s="2">
        <f>'PR-RAS'!E216</f>
        <v>1172.83</v>
      </c>
      <c r="E212" s="2">
        <v>0</v>
      </c>
      <c r="F212" s="2">
        <v>0</v>
      </c>
      <c r="G212" s="3">
        <f t="shared" si="0"/>
        <v>735.80975000000001</v>
      </c>
      <c r="H212" s="3">
        <f t="shared" si="1"/>
        <v>0.58000000000015461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1125.6099999999999</v>
      </c>
      <c r="D213" s="2">
        <f>'PR-RAS'!E217</f>
        <v>1171.79</v>
      </c>
      <c r="E213" s="2">
        <v>0</v>
      </c>
      <c r="F213" s="2">
        <v>0</v>
      </c>
      <c r="G213" s="3">
        <f t="shared" si="0"/>
        <v>735.46827999999994</v>
      </c>
      <c r="H213" s="3">
        <f t="shared" si="1"/>
        <v>0.60000000000013642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15.98</v>
      </c>
      <c r="D216" s="2">
        <f>'PR-RAS'!E220</f>
        <v>1.04</v>
      </c>
      <c r="E216" s="2">
        <v>0</v>
      </c>
      <c r="F216" s="2">
        <v>0</v>
      </c>
      <c r="G216" s="3">
        <f t="shared" si="0"/>
        <v>3.8829000000000002</v>
      </c>
      <c r="H216" s="3">
        <f t="shared" si="1"/>
        <v>5.9999999999999609E-2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53040</v>
      </c>
      <c r="E258" s="2">
        <v>0</v>
      </c>
      <c r="F258" s="2">
        <v>0</v>
      </c>
      <c r="G258" s="3">
        <f t="shared" si="0"/>
        <v>27262.560000000001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53040</v>
      </c>
      <c r="E265" s="2">
        <v>0</v>
      </c>
      <c r="F265" s="2">
        <v>0</v>
      </c>
      <c r="G265" s="3">
        <f t="shared" si="0"/>
        <v>28005.120000000003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53040</v>
      </c>
      <c r="E266" s="2">
        <v>0</v>
      </c>
      <c r="F266" s="2">
        <v>0</v>
      </c>
      <c r="G266" s="3">
        <f t="shared" si="0"/>
        <v>28111.200000000001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1158.97</v>
      </c>
      <c r="D269" s="2">
        <f>'PR-RAS'!E273</f>
        <v>1136.4000000000001</v>
      </c>
      <c r="E269" s="2">
        <v>0</v>
      </c>
      <c r="F269" s="2">
        <v>0</v>
      </c>
      <c r="G269" s="3">
        <f t="shared" si="0"/>
        <v>919.71436000000017</v>
      </c>
      <c r="H269" s="3">
        <f t="shared" si="1"/>
        <v>0.43000000000006366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1158.97</v>
      </c>
      <c r="D270" s="2">
        <f>'PR-RAS'!E274</f>
        <v>1136.4000000000001</v>
      </c>
      <c r="E270" s="2">
        <v>0</v>
      </c>
      <c r="F270" s="2">
        <v>0</v>
      </c>
      <c r="G270" s="3">
        <f t="shared" si="0"/>
        <v>923.1461300000002</v>
      </c>
      <c r="H270" s="3">
        <f t="shared" si="1"/>
        <v>0.43000000000006366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1158.97</v>
      </c>
      <c r="D272" s="2">
        <f>'PR-RAS'!E276</f>
        <v>1136.4000000000001</v>
      </c>
      <c r="E272" s="2">
        <v>0</v>
      </c>
      <c r="F272" s="2">
        <v>0</v>
      </c>
      <c r="G272" s="3">
        <f t="shared" si="0"/>
        <v>930.00967000000014</v>
      </c>
      <c r="H272" s="3">
        <f t="shared" si="1"/>
        <v>0.43000000000006366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2173313.6</v>
      </c>
      <c r="D295" s="2">
        <f>'PR-RAS'!E299</f>
        <v>2533049.96</v>
      </c>
      <c r="E295" s="2">
        <v>0</v>
      </c>
      <c r="F295" s="2">
        <v>0</v>
      </c>
      <c r="G295" s="3">
        <f t="shared" si="12"/>
        <v>2128387.5748799997</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2621.5800000000745</v>
      </c>
      <c r="D296" s="2">
        <f>'PR-RAS'!E300</f>
        <v>0</v>
      </c>
      <c r="E296" s="2">
        <v>0</v>
      </c>
      <c r="F296" s="2">
        <v>0</v>
      </c>
      <c r="G296" s="3">
        <f t="shared" si="12"/>
        <v>773.3661000000219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174594.37000000011</v>
      </c>
      <c r="E297" s="2">
        <v>0</v>
      </c>
      <c r="F297" s="2">
        <v>0</v>
      </c>
      <c r="G297" s="3">
        <f t="shared" si="12"/>
        <v>103359.86704000006</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34894.379999999997</v>
      </c>
      <c r="D298" s="2">
        <f>'PR-RAS'!E302</f>
        <v>10896.25</v>
      </c>
      <c r="E298" s="2">
        <v>0</v>
      </c>
      <c r="F298" s="2">
        <v>0</v>
      </c>
      <c r="G298" s="3">
        <f t="shared" si="12"/>
        <v>16836.003359999999</v>
      </c>
      <c r="H298" s="3">
        <f t="shared" si="13"/>
        <v>0.62999999999738066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190490.52</v>
      </c>
      <c r="E300" s="2">
        <v>0</v>
      </c>
      <c r="F300" s="2">
        <v>0</v>
      </c>
      <c r="G300" s="3">
        <f t="shared" si="12"/>
        <v>113913.33095999999</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5239.01</v>
      </c>
      <c r="D355" s="2">
        <f>'PR-RAS'!E360</f>
        <v>13177.410000000002</v>
      </c>
      <c r="E355" s="2">
        <v>0</v>
      </c>
      <c r="F355" s="2">
        <v>0</v>
      </c>
      <c r="G355" s="3">
        <f t="shared" si="12"/>
        <v>11184.215819999999</v>
      </c>
      <c r="H355" s="3">
        <f t="shared" si="13"/>
        <v>0.42000000000189175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5239.01</v>
      </c>
      <c r="D368" s="2">
        <f>'PR-RAS'!E373</f>
        <v>13177.410000000002</v>
      </c>
      <c r="E368" s="2">
        <v>0</v>
      </c>
      <c r="F368" s="2">
        <v>0</v>
      </c>
      <c r="G368" s="3">
        <f t="shared" si="12"/>
        <v>11594.93561</v>
      </c>
      <c r="H368" s="3">
        <f t="shared" si="13"/>
        <v>0.42000000000189175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4570.91</v>
      </c>
      <c r="D374" s="2">
        <f>'PR-RAS'!E379</f>
        <v>10646.560000000001</v>
      </c>
      <c r="E374" s="2">
        <v>0</v>
      </c>
      <c r="F374" s="2">
        <v>0</v>
      </c>
      <c r="G374" s="3">
        <f t="shared" si="12"/>
        <v>9647.2831900000001</v>
      </c>
      <c r="H374" s="3">
        <f t="shared" si="13"/>
        <v>0.52999999999883585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890.72</v>
      </c>
      <c r="D375" s="2">
        <f>'PR-RAS'!E380</f>
        <v>5476.56</v>
      </c>
      <c r="E375" s="2">
        <v>0</v>
      </c>
      <c r="F375" s="2">
        <v>0</v>
      </c>
      <c r="G375" s="3">
        <f t="shared" si="12"/>
        <v>4429.5961600000001</v>
      </c>
      <c r="H375" s="3">
        <f t="shared" si="13"/>
        <v>0.71999999999957254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365.16</v>
      </c>
      <c r="D376" s="2">
        <f>'PR-RAS'!E381</f>
        <v>0</v>
      </c>
      <c r="E376" s="2">
        <v>0</v>
      </c>
      <c r="F376" s="2">
        <v>0</v>
      </c>
      <c r="G376" s="3">
        <f t="shared" si="12"/>
        <v>136.935</v>
      </c>
      <c r="H376" s="3">
        <f t="shared" si="13"/>
        <v>0.16000000000002501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903.03</v>
      </c>
      <c r="D377" s="2">
        <f>'PR-RAS'!E382</f>
        <v>0</v>
      </c>
      <c r="E377" s="2">
        <v>0</v>
      </c>
      <c r="F377" s="2">
        <v>0</v>
      </c>
      <c r="G377" s="3">
        <f t="shared" si="12"/>
        <v>339.53927999999996</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1213</v>
      </c>
      <c r="D380" s="2">
        <f>'PR-RAS'!E385</f>
        <v>0</v>
      </c>
      <c r="E380" s="2">
        <v>0</v>
      </c>
      <c r="F380" s="2">
        <v>0</v>
      </c>
      <c r="G380" s="3">
        <f t="shared" si="12"/>
        <v>459.72700000000003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1199</v>
      </c>
      <c r="D381" s="2">
        <f>'PR-RAS'!E386</f>
        <v>5170</v>
      </c>
      <c r="E381" s="2">
        <v>0</v>
      </c>
      <c r="F381" s="2">
        <v>0</v>
      </c>
      <c r="G381" s="3">
        <f t="shared" si="12"/>
        <v>4384.82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668.1</v>
      </c>
      <c r="D388" s="2">
        <f>'PR-RAS'!E393</f>
        <v>2530.85</v>
      </c>
      <c r="E388" s="2">
        <v>0</v>
      </c>
      <c r="F388" s="2">
        <v>0</v>
      </c>
      <c r="G388" s="3">
        <f t="shared" si="12"/>
        <v>2217.4326000000001</v>
      </c>
      <c r="H388" s="3">
        <f t="shared" si="13"/>
        <v>0.25000000000011369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668.1</v>
      </c>
      <c r="D389" s="2">
        <f>'PR-RAS'!E394</f>
        <v>2530.85</v>
      </c>
      <c r="E389" s="2">
        <v>0</v>
      </c>
      <c r="F389" s="2">
        <v>0</v>
      </c>
      <c r="G389" s="3">
        <f t="shared" si="12"/>
        <v>2223.1624000000002</v>
      </c>
      <c r="H389" s="3">
        <f t="shared" si="13"/>
        <v>0.25000000000011369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5239.01</v>
      </c>
      <c r="D413" s="2">
        <f>'PR-RAS'!E418</f>
        <v>13177.410000000002</v>
      </c>
      <c r="E413" s="2">
        <v>0</v>
      </c>
      <c r="F413" s="2">
        <v>0</v>
      </c>
      <c r="G413" s="3">
        <f t="shared" si="12"/>
        <v>13016.65796</v>
      </c>
      <c r="H413" s="3">
        <f t="shared" si="13"/>
        <v>0.42000000000189175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2175935.1800000002</v>
      </c>
      <c r="D417" s="2">
        <f>'PR-RAS'!E422</f>
        <v>2358455.59</v>
      </c>
      <c r="E417" s="2">
        <v>0</v>
      </c>
      <c r="F417" s="2">
        <v>0</v>
      </c>
      <c r="G417" s="3">
        <f t="shared" si="12"/>
        <v>2867424.0857599997</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2178552.61</v>
      </c>
      <c r="D418" s="2">
        <f>'PR-RAS'!E423</f>
        <v>2546227.37</v>
      </c>
      <c r="E418" s="2">
        <v>0</v>
      </c>
      <c r="F418" s="2">
        <v>0</v>
      </c>
      <c r="G418" s="3">
        <f t="shared" si="12"/>
        <v>3032010.0649499996</v>
      </c>
      <c r="H418" s="3">
        <f t="shared" si="13"/>
        <v>0.76000000024214387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2617.429999999702</v>
      </c>
      <c r="D420" s="2">
        <f>'PR-RAS'!E425</f>
        <v>187771.78000000026</v>
      </c>
      <c r="E420" s="2">
        <v>0</v>
      </c>
      <c r="F420" s="2">
        <v>0</v>
      </c>
      <c r="G420" s="3">
        <f t="shared" si="12"/>
        <v>158449.45481000008</v>
      </c>
      <c r="H420" s="3">
        <f t="shared" si="13"/>
        <v>0.64999999944120646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34894.379999999997</v>
      </c>
      <c r="D421" s="2">
        <f>'PR-RAS'!E426</f>
        <v>10896.25</v>
      </c>
      <c r="E421" s="2">
        <v>0</v>
      </c>
      <c r="F421" s="2">
        <v>0</v>
      </c>
      <c r="G421" s="3">
        <f t="shared" si="12"/>
        <v>23808.489599999997</v>
      </c>
      <c r="H421" s="3">
        <f t="shared" si="13"/>
        <v>0.62999999999738066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190490.52</v>
      </c>
      <c r="E423" s="2">
        <v>0</v>
      </c>
      <c r="F423" s="2">
        <v>0</v>
      </c>
      <c r="G423" s="3">
        <f t="shared" si="12"/>
        <v>160773.99888</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2175935.1800000002</v>
      </c>
      <c r="D637" s="2">
        <f>'PR-RAS'!E643</f>
        <v>2358455.59</v>
      </c>
      <c r="E637" s="2">
        <v>0</v>
      </c>
      <c r="F637" s="2">
        <v>0</v>
      </c>
      <c r="G637" s="3">
        <f t="shared" si="14"/>
        <v>4383850.2849599998</v>
      </c>
      <c r="H637" s="3">
        <f t="shared" si="15"/>
        <v>0.59000000031664968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2178552.61</v>
      </c>
      <c r="D638" s="2">
        <f>'PR-RAS'!E644</f>
        <v>2546227.37</v>
      </c>
      <c r="E638" s="2">
        <v>0</v>
      </c>
      <c r="F638" s="2">
        <v>0</v>
      </c>
      <c r="G638" s="3">
        <f t="shared" si="14"/>
        <v>4631631.6819500001</v>
      </c>
      <c r="H638" s="3">
        <f t="shared" si="15"/>
        <v>0.76000000024214387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2617.429999999702</v>
      </c>
      <c r="D640" s="2">
        <f>'PR-RAS'!E646</f>
        <v>187771.78000000026</v>
      </c>
      <c r="E640" s="2">
        <v>0</v>
      </c>
      <c r="F640" s="2">
        <v>0</v>
      </c>
      <c r="G640" s="3">
        <f t="shared" si="14"/>
        <v>241644.87261000014</v>
      </c>
      <c r="H640" s="3">
        <f t="shared" si="15"/>
        <v>0.64999999944120646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34894.379999999997</v>
      </c>
      <c r="D641" s="2">
        <f>'PR-RAS'!E647</f>
        <v>10896.25</v>
      </c>
      <c r="E641" s="2">
        <v>0</v>
      </c>
      <c r="F641" s="2">
        <v>0</v>
      </c>
      <c r="G641" s="3">
        <f t="shared" si="14"/>
        <v>36279.603199999998</v>
      </c>
      <c r="H641" s="3">
        <f t="shared" si="15"/>
        <v>0.62999999999738066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32276.950000000295</v>
      </c>
      <c r="D643" s="2">
        <f>'PR-RAS'!E649</f>
        <v>0</v>
      </c>
      <c r="E643" s="2">
        <v>0</v>
      </c>
      <c r="F643" s="2">
        <v>0</v>
      </c>
      <c r="G643" s="3">
        <f t="shared" si="14"/>
        <v>20721.801900000191</v>
      </c>
      <c r="H643" s="3">
        <f t="shared" si="15"/>
        <v>4.9999999704596121E-2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176875.53000000026</v>
      </c>
      <c r="E644" s="2">
        <v>0</v>
      </c>
      <c r="F644" s="2">
        <v>0</v>
      </c>
      <c r="G644" s="3">
        <f t="shared" si="14"/>
        <v>227461.93158000035</v>
      </c>
      <c r="H644" s="3">
        <f t="shared" si="15"/>
        <v>0.46999999973922968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157266.54</v>
      </c>
      <c r="D645" s="2">
        <f>'PR-RAS'!E651</f>
        <v>0</v>
      </c>
      <c r="E645" s="2">
        <v>0</v>
      </c>
      <c r="F645" s="2">
        <v>0</v>
      </c>
      <c r="G645" s="3">
        <f t="shared" si="14"/>
        <v>101279.65176000001</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63651.7</v>
      </c>
      <c r="D646" s="2">
        <f>'PR-RAS'!E653</f>
        <v>80615.789999999994</v>
      </c>
      <c r="E646" s="2">
        <v>0</v>
      </c>
      <c r="F646" s="2">
        <v>0</v>
      </c>
      <c r="G646" s="3">
        <f t="shared" si="14"/>
        <v>145049.7156</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2212512.27</v>
      </c>
      <c r="D647" s="2">
        <f>'PR-RAS'!E654</f>
        <v>318786.81</v>
      </c>
      <c r="E647" s="2">
        <v>0</v>
      </c>
      <c r="F647" s="2">
        <v>0</v>
      </c>
      <c r="G647" s="3">
        <f t="shared" si="14"/>
        <v>1841155.4849400001</v>
      </c>
      <c r="H647" s="3">
        <f t="shared" si="15"/>
        <v>0.46000000002095476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2195548.1800000002</v>
      </c>
      <c r="D648" s="2">
        <f>'PR-RAS'!E655</f>
        <v>344750.24</v>
      </c>
      <c r="E648" s="2">
        <v>0</v>
      </c>
      <c r="F648" s="2">
        <v>0</v>
      </c>
      <c r="G648" s="3">
        <f t="shared" si="14"/>
        <v>1866626.4830200002</v>
      </c>
      <c r="H648" s="3">
        <f t="shared" si="15"/>
        <v>0.42000000015832484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80615.790000000037</v>
      </c>
      <c r="D649" s="2">
        <f>'PR-RAS'!E656</f>
        <v>54652.359999999986</v>
      </c>
      <c r="E649" s="2">
        <v>0</v>
      </c>
      <c r="F649" s="2">
        <v>0</v>
      </c>
      <c r="G649" s="3">
        <f t="shared" si="14"/>
        <v>123068.49048000001</v>
      </c>
      <c r="H649" s="3">
        <f t="shared" si="15"/>
        <v>0.56999999994877726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81</v>
      </c>
      <c r="E651" s="2">
        <v>0</v>
      </c>
      <c r="F651" s="2">
        <v>0</v>
      </c>
      <c r="G651" s="3">
        <f t="shared" si="14"/>
        <v>156.65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68</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1916453.31</v>
      </c>
      <c r="D676" s="2">
        <f>'PR-RAS'!E683</f>
        <v>2042123.56</v>
      </c>
      <c r="E676" s="2">
        <v>0</v>
      </c>
      <c r="F676" s="2">
        <v>0</v>
      </c>
      <c r="G676" s="3">
        <f t="shared" si="14"/>
        <v>4050472.7902500001</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650</v>
      </c>
      <c r="E678" s="2">
        <v>0</v>
      </c>
      <c r="F678" s="2">
        <v>0</v>
      </c>
      <c r="G678" s="3">
        <f t="shared" si="14"/>
        <v>880.1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30164.400000000001</v>
      </c>
      <c r="D695" s="2">
        <f>'PR-RAS'!E702</f>
        <v>25979.42</v>
      </c>
      <c r="E695" s="2">
        <v>0</v>
      </c>
      <c r="F695" s="2">
        <v>0</v>
      </c>
      <c r="G695" s="3">
        <f t="shared" si="14"/>
        <v>56993.528559999992</v>
      </c>
      <c r="H695" s="3">
        <f t="shared" si="15"/>
        <v>0.81999999999970896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12303.25</v>
      </c>
      <c r="D717" s="2">
        <f>'PR-RAS'!E724</f>
        <v>14425</v>
      </c>
      <c r="E717" s="2">
        <v>0</v>
      </c>
      <c r="F717" s="2">
        <v>0</v>
      </c>
      <c r="G717" s="3">
        <f t="shared" si="14"/>
        <v>29465.726999999999</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4317.84</v>
      </c>
      <c r="D725" s="2">
        <f>'PR-RAS'!E732</f>
        <v>11865.81</v>
      </c>
      <c r="E725" s="2">
        <v>0</v>
      </c>
      <c r="F725" s="2">
        <v>0</v>
      </c>
      <c r="G725" s="3">
        <f t="shared" si="14"/>
        <v>20307.80904</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3612.24</v>
      </c>
      <c r="D726" s="2">
        <f>'PR-RAS'!E733</f>
        <v>5297.28</v>
      </c>
      <c r="E726" s="2">
        <v>0</v>
      </c>
      <c r="F726" s="2">
        <v>0</v>
      </c>
      <c r="G726" s="3">
        <f t="shared" si="14"/>
        <v>10299.929999999998</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36514.69</v>
      </c>
      <c r="D727" s="2">
        <f>'PR-RAS'!E734</f>
        <v>40802.14</v>
      </c>
      <c r="E727" s="2">
        <v>0</v>
      </c>
      <c r="F727" s="2">
        <v>0</v>
      </c>
      <c r="G727" s="3">
        <f t="shared" si="14"/>
        <v>85754.372220000005</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13534.8</v>
      </c>
      <c r="E728" s="2">
        <v>0</v>
      </c>
      <c r="F728" s="2">
        <v>0</v>
      </c>
      <c r="G728" s="3">
        <f t="shared" si="14"/>
        <v>19679.599199999997</v>
      </c>
      <c r="H728" s="3">
        <f t="shared" si="15"/>
        <v>0.2000000000007276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3415.7</v>
      </c>
      <c r="D729" s="2">
        <f>'PR-RAS'!E736</f>
        <v>3434.31</v>
      </c>
      <c r="E729" s="2">
        <v>0</v>
      </c>
      <c r="F729" s="2">
        <v>0</v>
      </c>
      <c r="G729" s="3">
        <f t="shared" si="14"/>
        <v>7486.9849599999998</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2386.9</v>
      </c>
      <c r="D731" s="2">
        <f>'PR-RAS'!E738</f>
        <v>297.58</v>
      </c>
      <c r="E731" s="2">
        <v>0</v>
      </c>
      <c r="F731" s="2">
        <v>0</v>
      </c>
      <c r="G731" s="3">
        <f t="shared" si="14"/>
        <v>2176.9038</v>
      </c>
      <c r="H731" s="3">
        <f t="shared" si="15"/>
        <v>0.51999999999992497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140</v>
      </c>
      <c r="E734" s="2">
        <v>0</v>
      </c>
      <c r="F734" s="2">
        <v>0</v>
      </c>
      <c r="G734" s="3">
        <f t="shared" si="14"/>
        <v>205.24</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3228.7</v>
      </c>
      <c r="D735" s="2">
        <f>'PR-RAS'!E742</f>
        <v>2986.88</v>
      </c>
      <c r="E735" s="2">
        <v>0</v>
      </c>
      <c r="F735" s="2">
        <v>0</v>
      </c>
      <c r="G735" s="3">
        <f t="shared" si="14"/>
        <v>6754.6056399999989</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5043.6499999999996</v>
      </c>
      <c r="E737" s="2">
        <v>0</v>
      </c>
      <c r="F737" s="2">
        <v>0</v>
      </c>
      <c r="G737" s="3">
        <f t="shared" si="28"/>
        <v>7424.2527999999993</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53040</v>
      </c>
      <c r="E843" s="2">
        <v>0</v>
      </c>
      <c r="F843" s="2">
        <v>0</v>
      </c>
      <c r="G843" s="3">
        <f t="shared" si="34"/>
        <v>89319.360000000001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593200.13000000012</v>
      </c>
      <c r="D1011" s="7">
        <f>BILANCA!E6</f>
        <v>601439.8600000001</v>
      </c>
      <c r="E1011" s="7">
        <v>0</v>
      </c>
      <c r="F1011" s="7">
        <v>0</v>
      </c>
      <c r="G1011" s="8">
        <f t="shared" ref="G1011:G1306" si="38">B1011/1000*C1011+B1011/500*D1011</f>
        <v>1796.0798500000003</v>
      </c>
      <c r="H1011" s="8">
        <f t="shared" si="35"/>
        <v>0.27000000001862645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354734.29000000004</v>
      </c>
      <c r="D1012" s="2">
        <f>BILANCA!E7</f>
        <v>348512.44000000006</v>
      </c>
      <c r="E1012" s="2">
        <v>0</v>
      </c>
      <c r="F1012" s="2">
        <v>0</v>
      </c>
      <c r="G1012" s="3">
        <f t="shared" si="38"/>
        <v>2103.5183400000005</v>
      </c>
      <c r="H1012" s="3">
        <f t="shared" si="35"/>
        <v>0.73000000009778887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354734.29000000004</v>
      </c>
      <c r="D1017" s="2">
        <f>BILANCA!E12</f>
        <v>348512.44000000006</v>
      </c>
      <c r="E1017" s="2">
        <v>0</v>
      </c>
      <c r="F1017" s="2">
        <v>0</v>
      </c>
      <c r="G1017" s="3">
        <f t="shared" si="38"/>
        <v>7362.3141900000019</v>
      </c>
      <c r="H1017" s="3">
        <f t="shared" si="35"/>
        <v>0.73000000009778887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337276.79000000004</v>
      </c>
      <c r="D1018" s="2">
        <f>BILANCA!E13</f>
        <v>325045.14</v>
      </c>
      <c r="E1018" s="2">
        <v>0</v>
      </c>
      <c r="F1018" s="2">
        <v>0</v>
      </c>
      <c r="G1018" s="3">
        <f t="shared" si="38"/>
        <v>7898.9365600000001</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978531.88</v>
      </c>
      <c r="D1020" s="2">
        <f>BILANCA!E15</f>
        <v>978531.88</v>
      </c>
      <c r="E1020" s="2">
        <v>0</v>
      </c>
      <c r="F1020" s="2">
        <v>0</v>
      </c>
      <c r="G1020" s="3">
        <f t="shared" si="38"/>
        <v>29355.956400000003</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641255.09</v>
      </c>
      <c r="D1023" s="2">
        <f>BILANCA!E18</f>
        <v>653486.74</v>
      </c>
      <c r="E1023" s="2">
        <v>0</v>
      </c>
      <c r="F1023" s="2">
        <v>0</v>
      </c>
      <c r="G1023" s="3">
        <f t="shared" si="38"/>
        <v>25326.971409999998</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14790.090000000026</v>
      </c>
      <c r="D1024" s="2">
        <f>BILANCA!E19</f>
        <v>18269.040000000037</v>
      </c>
      <c r="E1024" s="2">
        <v>0</v>
      </c>
      <c r="F1024" s="2">
        <v>0</v>
      </c>
      <c r="G1024" s="3">
        <f t="shared" si="38"/>
        <v>718.59438000000148</v>
      </c>
      <c r="H1024" s="3">
        <f t="shared" si="35"/>
        <v>0.13000000006286427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132686.57999999999</v>
      </c>
      <c r="D1025" s="2">
        <f>BILANCA!E20</f>
        <v>138163.14000000001</v>
      </c>
      <c r="E1025" s="2">
        <v>0</v>
      </c>
      <c r="F1025" s="2">
        <v>0</v>
      </c>
      <c r="G1025" s="3">
        <f t="shared" si="38"/>
        <v>6135.1929</v>
      </c>
      <c r="H1025" s="3">
        <f t="shared" si="35"/>
        <v>0.56000000002677552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15655.5</v>
      </c>
      <c r="D1026" s="2">
        <f>BILANCA!E21</f>
        <v>15655.5</v>
      </c>
      <c r="E1026" s="2">
        <v>0</v>
      </c>
      <c r="F1026" s="2">
        <v>0</v>
      </c>
      <c r="G1026" s="3">
        <f t="shared" si="38"/>
        <v>751.46399999999994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21423.25</v>
      </c>
      <c r="D1027" s="2">
        <f>BILANCA!E22</f>
        <v>21423.25</v>
      </c>
      <c r="E1027" s="2">
        <v>0</v>
      </c>
      <c r="F1027" s="2">
        <v>0</v>
      </c>
      <c r="G1027" s="3">
        <f t="shared" si="38"/>
        <v>1092.5857500000002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9304.7000000000007</v>
      </c>
      <c r="D1028" s="2">
        <f>BILANCA!E23</f>
        <v>9304.7000000000007</v>
      </c>
      <c r="E1028" s="2">
        <v>0</v>
      </c>
      <c r="F1028" s="2">
        <v>0</v>
      </c>
      <c r="G1028" s="3">
        <f t="shared" si="38"/>
        <v>502.4538</v>
      </c>
      <c r="H1028" s="3">
        <f t="shared" si="35"/>
        <v>0.59999999999854481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102024.58</v>
      </c>
      <c r="D1029" s="2">
        <f>BILANCA!E24</f>
        <v>102024.58</v>
      </c>
      <c r="E1029" s="2">
        <v>0</v>
      </c>
      <c r="F1029" s="2">
        <v>0</v>
      </c>
      <c r="G1029" s="3">
        <f t="shared" si="38"/>
        <v>5815.4010600000001</v>
      </c>
      <c r="H1029" s="3">
        <f t="shared" si="35"/>
        <v>0.83999999999650754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1213</v>
      </c>
      <c r="D1030" s="2">
        <f>BILANCA!E25</f>
        <v>1213</v>
      </c>
      <c r="E1030" s="2">
        <v>0</v>
      </c>
      <c r="F1030" s="2">
        <v>0</v>
      </c>
      <c r="G1030" s="3">
        <f t="shared" si="38"/>
        <v>72.78</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7969.83</v>
      </c>
      <c r="D1031" s="2">
        <f>BILANCA!E26</f>
        <v>13139.83</v>
      </c>
      <c r="E1031" s="2">
        <v>0</v>
      </c>
      <c r="F1031" s="2">
        <v>0</v>
      </c>
      <c r="G1031" s="3">
        <f t="shared" si="38"/>
        <v>719.2392900000001</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275487.34999999998</v>
      </c>
      <c r="D1033" s="2">
        <f>BILANCA!E28</f>
        <v>282654.96000000002</v>
      </c>
      <c r="E1033" s="2">
        <v>0</v>
      </c>
      <c r="F1033" s="2">
        <v>0</v>
      </c>
      <c r="G1033" s="3">
        <f t="shared" si="38"/>
        <v>19338.337209999998</v>
      </c>
      <c r="H1033" s="3">
        <f t="shared" si="35"/>
        <v>0.38999999995576218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2667.4099999999962</v>
      </c>
      <c r="D1040" s="2">
        <f>BILANCA!E35</f>
        <v>5198.260000000002</v>
      </c>
      <c r="E1040" s="2">
        <v>0</v>
      </c>
      <c r="F1040" s="2">
        <v>0</v>
      </c>
      <c r="G1040" s="3">
        <f t="shared" si="38"/>
        <v>391.91790000000003</v>
      </c>
      <c r="H1040" s="3">
        <f t="shared" si="35"/>
        <v>0.66999999999825377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45052.2</v>
      </c>
      <c r="D1041" s="2">
        <f>BILANCA!E36</f>
        <v>47583.05</v>
      </c>
      <c r="E1041" s="2">
        <v>0</v>
      </c>
      <c r="F1041" s="2">
        <v>0</v>
      </c>
      <c r="G1041" s="3">
        <f t="shared" si="38"/>
        <v>4346.7672999999995</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42384.79</v>
      </c>
      <c r="D1045" s="2">
        <f>BILANCA!E40</f>
        <v>42384.79</v>
      </c>
      <c r="E1045" s="2">
        <v>0</v>
      </c>
      <c r="F1045" s="2">
        <v>0</v>
      </c>
      <c r="G1045" s="3">
        <f t="shared" si="38"/>
        <v>4450.4029500000006</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170913.16</v>
      </c>
      <c r="D1059" s="2">
        <f>BILANCA!E54</f>
        <v>173114.41</v>
      </c>
      <c r="E1059" s="2">
        <v>0</v>
      </c>
      <c r="F1059" s="2">
        <v>0</v>
      </c>
      <c r="G1059" s="3">
        <f t="shared" si="38"/>
        <v>25339.957020000002</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170913.16</v>
      </c>
      <c r="D1060" s="2">
        <f>BILANCA!E55</f>
        <v>173114.41</v>
      </c>
      <c r="E1060" s="2">
        <v>0</v>
      </c>
      <c r="F1060" s="2">
        <v>0</v>
      </c>
      <c r="G1060" s="3">
        <f t="shared" si="38"/>
        <v>25857.099000000002</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238465.84000000003</v>
      </c>
      <c r="D1074" s="2">
        <f>BILANCA!E69</f>
        <v>252927.42</v>
      </c>
      <c r="E1074" s="2">
        <v>0</v>
      </c>
      <c r="F1074" s="2">
        <v>0</v>
      </c>
      <c r="G1074" s="3">
        <f t="shared" si="38"/>
        <v>47636.523520000002</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80615.790000000008</v>
      </c>
      <c r="D1075" s="2">
        <f>BILANCA!E70</f>
        <v>54652.36</v>
      </c>
      <c r="E1075" s="2">
        <v>0</v>
      </c>
      <c r="F1075" s="2">
        <v>0</v>
      </c>
      <c r="G1075" s="3">
        <f t="shared" si="38"/>
        <v>12344.833150000002</v>
      </c>
      <c r="H1075" s="3">
        <f t="shared" si="35"/>
        <v>0.569999999992433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80550.13</v>
      </c>
      <c r="D1076" s="2">
        <f>BILANCA!E71</f>
        <v>54561.7</v>
      </c>
      <c r="E1076" s="2">
        <v>0</v>
      </c>
      <c r="F1076" s="2">
        <v>0</v>
      </c>
      <c r="G1076" s="3">
        <f t="shared" si="38"/>
        <v>12518.452980000002</v>
      </c>
      <c r="H1076" s="3">
        <f t="shared" si="35"/>
        <v>0.430000000007567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80550.13</v>
      </c>
      <c r="D1078" s="2">
        <f>BILANCA!E73</f>
        <v>54561.7</v>
      </c>
      <c r="E1078" s="2">
        <v>0</v>
      </c>
      <c r="F1078" s="2">
        <v>0</v>
      </c>
      <c r="G1078" s="3">
        <f t="shared" si="38"/>
        <v>12897.800040000002</v>
      </c>
      <c r="H1078" s="3">
        <f t="shared" si="35"/>
        <v>0.430000000007567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65.66</v>
      </c>
      <c r="D1085" s="2">
        <f>BILANCA!E80</f>
        <v>90.66</v>
      </c>
      <c r="E1085" s="2">
        <v>0</v>
      </c>
      <c r="F1085" s="2">
        <v>0</v>
      </c>
      <c r="G1085" s="3">
        <f t="shared" si="38"/>
        <v>18.523499999999999</v>
      </c>
      <c r="H1085" s="3">
        <f t="shared" si="35"/>
        <v>0.68000000000000682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583.51</v>
      </c>
      <c r="D1087" s="2">
        <f>BILANCA!E82</f>
        <v>7784.54</v>
      </c>
      <c r="E1087" s="2">
        <v>0</v>
      </c>
      <c r="F1087" s="2">
        <v>0</v>
      </c>
      <c r="G1087" s="3">
        <f t="shared" si="38"/>
        <v>1243.7494300000001</v>
      </c>
      <c r="H1087" s="3">
        <f t="shared" si="35"/>
        <v>0.95000000000004547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583.51</v>
      </c>
      <c r="D1092" s="2">
        <f>BILANCA!E87</f>
        <v>7784.54</v>
      </c>
      <c r="E1092" s="2">
        <v>0</v>
      </c>
      <c r="F1092" s="2">
        <v>0</v>
      </c>
      <c r="G1092" s="3">
        <f t="shared" si="38"/>
        <v>1324.5123799999999</v>
      </c>
      <c r="H1092" s="3">
        <f t="shared" si="35"/>
        <v>0.95000000000004547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190490.52000000002</v>
      </c>
      <c r="E1152" s="2">
        <v>0</v>
      </c>
      <c r="F1152" s="2">
        <v>0</v>
      </c>
      <c r="G1152" s="3">
        <f t="shared" si="38"/>
        <v>54099.307679999998</v>
      </c>
      <c r="H1152" s="3">
        <f t="shared" si="41"/>
        <v>0.47999999998137355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190240.52000000002</v>
      </c>
      <c r="E1155" s="2">
        <v>0</v>
      </c>
      <c r="F1155" s="2">
        <v>0</v>
      </c>
      <c r="G1155" s="3">
        <f t="shared" si="38"/>
        <v>55169.750800000002</v>
      </c>
      <c r="H1155" s="3">
        <f t="shared" si="41"/>
        <v>0.47999999998137355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174832.91</v>
      </c>
      <c r="E1161" s="2">
        <v>0</v>
      </c>
      <c r="F1161" s="2">
        <v>0</v>
      </c>
      <c r="G1161" s="3">
        <f t="shared" si="38"/>
        <v>52799.538820000002</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15407.61</v>
      </c>
      <c r="E1163" s="2">
        <v>0</v>
      </c>
      <c r="F1163" s="2">
        <v>0</v>
      </c>
      <c r="G1163" s="3">
        <f t="shared" si="38"/>
        <v>4714.7286599999998</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250</v>
      </c>
      <c r="E1165" s="2">
        <v>0</v>
      </c>
      <c r="F1165" s="2">
        <v>0</v>
      </c>
      <c r="G1165" s="3">
        <f t="shared" si="38"/>
        <v>77.5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157266.54</v>
      </c>
      <c r="D1176" s="2">
        <f>BILANCA!E171</f>
        <v>0</v>
      </c>
      <c r="E1176" s="2">
        <v>0</v>
      </c>
      <c r="F1176" s="2">
        <v>0</v>
      </c>
      <c r="G1176" s="3">
        <f t="shared" si="38"/>
        <v>26106.245640000001</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157266.54</v>
      </c>
      <c r="D1179" s="2">
        <f>BILANCA!E174</f>
        <v>0</v>
      </c>
      <c r="E1179" s="2">
        <v>0</v>
      </c>
      <c r="F1179" s="2">
        <v>0</v>
      </c>
      <c r="G1179" s="3">
        <f t="shared" si="38"/>
        <v>26578.045260000003</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593200.13</v>
      </c>
      <c r="D1180" s="2">
        <f>BILANCA!E176</f>
        <v>601439.8600000001</v>
      </c>
      <c r="E1180" s="2">
        <v>0</v>
      </c>
      <c r="F1180" s="2">
        <v>0</v>
      </c>
      <c r="G1180" s="3">
        <f t="shared" si="38"/>
        <v>305333.57450000005</v>
      </c>
      <c r="H1180" s="3">
        <f t="shared" si="41"/>
        <v>0.26999999990221113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206188.92</v>
      </c>
      <c r="D1181" s="2">
        <f>BILANCA!E177</f>
        <v>239312.43</v>
      </c>
      <c r="E1181" s="2">
        <v>0</v>
      </c>
      <c r="F1181" s="2">
        <v>0</v>
      </c>
      <c r="G1181" s="3">
        <f t="shared" si="38"/>
        <v>117103.15638</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205617.87000000002</v>
      </c>
      <c r="D1182" s="2">
        <f>BILANCA!E178</f>
        <v>207880.21</v>
      </c>
      <c r="E1182" s="2">
        <v>0</v>
      </c>
      <c r="F1182" s="2">
        <v>0</v>
      </c>
      <c r="G1182" s="3">
        <f t="shared" si="38"/>
        <v>106877.06587999999</v>
      </c>
      <c r="H1182" s="3">
        <f t="shared" si="41"/>
        <v>0.33999999996740371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159880.81</v>
      </c>
      <c r="D1183" s="2">
        <f>BILANCA!E179</f>
        <v>179435.08</v>
      </c>
      <c r="E1183" s="2">
        <v>0</v>
      </c>
      <c r="F1183" s="2">
        <v>0</v>
      </c>
      <c r="G1183" s="3">
        <f t="shared" si="38"/>
        <v>89743.917809999984</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44998.95</v>
      </c>
      <c r="D1184" s="2">
        <f>BILANCA!E180</f>
        <v>28235.16</v>
      </c>
      <c r="E1184" s="2">
        <v>0</v>
      </c>
      <c r="F1184" s="2">
        <v>0</v>
      </c>
      <c r="G1184" s="3">
        <f t="shared" si="38"/>
        <v>17655.652979999999</v>
      </c>
      <c r="H1184" s="3">
        <f t="shared" si="41"/>
        <v>0.21000000000276486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154.6</v>
      </c>
      <c r="D1185" s="2">
        <f>BILANCA!E181</f>
        <v>209.97</v>
      </c>
      <c r="E1185" s="2">
        <v>0</v>
      </c>
      <c r="F1185" s="2">
        <v>0</v>
      </c>
      <c r="G1185" s="3">
        <f t="shared" si="38"/>
        <v>100.54449999999999</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154.6</v>
      </c>
      <c r="D1188" s="2">
        <f>BILANCA!E184</f>
        <v>209.97</v>
      </c>
      <c r="E1188" s="2">
        <v>0</v>
      </c>
      <c r="F1188" s="2">
        <v>0</v>
      </c>
      <c r="G1188" s="3">
        <f t="shared" si="38"/>
        <v>102.26812</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583.51</v>
      </c>
      <c r="D1200" s="2">
        <f>BILANCA!E196</f>
        <v>0</v>
      </c>
      <c r="E1200" s="2">
        <v>0</v>
      </c>
      <c r="F1200" s="2">
        <v>0</v>
      </c>
      <c r="G1200" s="3">
        <f t="shared" si="38"/>
        <v>110.8669</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571.04999999999995</v>
      </c>
      <c r="D1201" s="2">
        <f>BILANCA!E197</f>
        <v>4523.3900000000003</v>
      </c>
      <c r="E1201" s="2">
        <v>0</v>
      </c>
      <c r="F1201" s="2">
        <v>0</v>
      </c>
      <c r="G1201" s="3">
        <f t="shared" si="38"/>
        <v>1837.0055300000001</v>
      </c>
      <c r="H1201" s="3">
        <f t="shared" si="41"/>
        <v>0.44000000000028194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571.04999999999995</v>
      </c>
      <c r="D1203" s="2">
        <f>BILANCA!E199</f>
        <v>4523.3900000000003</v>
      </c>
      <c r="E1203" s="2">
        <v>0</v>
      </c>
      <c r="F1203" s="2">
        <v>0</v>
      </c>
      <c r="G1203" s="3">
        <f t="shared" si="44"/>
        <v>1856.2411900000002</v>
      </c>
      <c r="H1203" s="3">
        <f t="shared" si="45"/>
        <v>0.44000000000028194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26908.83</v>
      </c>
      <c r="E1251" s="2">
        <v>0</v>
      </c>
      <c r="F1251" s="2">
        <v>0</v>
      </c>
      <c r="G1251" s="3">
        <f>B1251/1000*C1251+B1251/500*D1251</f>
        <v>12970.056060000001</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387011.21</v>
      </c>
      <c r="D1255" s="2">
        <f>BILANCA!E251</f>
        <v>362127.43000000005</v>
      </c>
      <c r="E1255" s="2">
        <v>0</v>
      </c>
      <c r="F1255" s="2">
        <v>0</v>
      </c>
      <c r="G1255" s="3">
        <f t="shared" si="38"/>
        <v>272260.18715000001</v>
      </c>
      <c r="H1255" s="3">
        <f t="shared" si="41"/>
        <v>0.6400000000721775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354734.26</v>
      </c>
      <c r="D1256" s="2">
        <f>BILANCA!E252</f>
        <v>348512.44</v>
      </c>
      <c r="E1256" s="2">
        <v>0</v>
      </c>
      <c r="F1256" s="2">
        <v>0</v>
      </c>
      <c r="G1256" s="3">
        <f t="shared" si="38"/>
        <v>258732.74844</v>
      </c>
      <c r="H1256" s="3">
        <f t="shared" si="41"/>
        <v>0.70000000001164153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354734.26</v>
      </c>
      <c r="D1257" s="2">
        <f>BILANCA!E253</f>
        <v>348512.44</v>
      </c>
      <c r="E1257" s="2">
        <v>0</v>
      </c>
      <c r="F1257" s="2">
        <v>0</v>
      </c>
      <c r="G1257" s="3">
        <f t="shared" si="38"/>
        <v>259784.50757999998</v>
      </c>
      <c r="H1257" s="3">
        <f t="shared" si="41"/>
        <v>0.70000000001164153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32276.949999999997</v>
      </c>
      <c r="D1259" s="2">
        <f>BILANCA!E255</f>
        <v>-176875.53</v>
      </c>
      <c r="E1259" s="2">
        <v>0</v>
      </c>
      <c r="F1259" s="2">
        <v>0</v>
      </c>
      <c r="G1259" s="3">
        <f t="shared" si="38"/>
        <v>-80047.053390000001</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40818.629999999997</v>
      </c>
      <c r="D1260" s="2">
        <f>BILANCA!E256</f>
        <v>0</v>
      </c>
      <c r="E1260" s="2">
        <v>0</v>
      </c>
      <c r="F1260" s="2">
        <v>0</v>
      </c>
      <c r="G1260" s="3">
        <f t="shared" si="38"/>
        <v>10204.657499999999</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40818.629999999997</v>
      </c>
      <c r="D1261" s="2">
        <f>BILANCA!E257</f>
        <v>0</v>
      </c>
      <c r="E1261" s="2">
        <v>0</v>
      </c>
      <c r="F1261" s="2">
        <v>0</v>
      </c>
      <c r="G1261" s="3">
        <f t="shared" si="38"/>
        <v>10245.476129999999</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8541.68</v>
      </c>
      <c r="D1264" s="2">
        <f>BILANCA!E260</f>
        <v>176875.53</v>
      </c>
      <c r="E1264" s="2">
        <v>0</v>
      </c>
      <c r="F1264" s="2">
        <v>0</v>
      </c>
      <c r="G1264" s="3">
        <f t="shared" si="38"/>
        <v>92022.355960000001</v>
      </c>
      <c r="H1264" s="3">
        <f t="shared" si="41"/>
        <v>0.79000000000087311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165449.25</v>
      </c>
      <c r="E1265" s="2">
        <v>0</v>
      </c>
      <c r="F1265" s="2">
        <v>0</v>
      </c>
      <c r="G1265" s="3">
        <f t="shared" si="38"/>
        <v>84379.117500000008</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8541.68</v>
      </c>
      <c r="D1266" s="2">
        <f>BILANCA!E262</f>
        <v>11426.28</v>
      </c>
      <c r="E1266" s="2">
        <v>0</v>
      </c>
      <c r="F1266" s="2">
        <v>0</v>
      </c>
      <c r="G1266" s="3">
        <f t="shared" si="38"/>
        <v>8036.9254400000009</v>
      </c>
      <c r="H1266" s="3">
        <f t="shared" si="41"/>
        <v>0.6000000000003638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190490.52000000002</v>
      </c>
      <c r="E1278" s="2">
        <v>0</v>
      </c>
      <c r="F1278" s="2">
        <v>0</v>
      </c>
      <c r="G1278" s="3">
        <f t="shared" si="38"/>
        <v>102102.91872000002</v>
      </c>
      <c r="H1278" s="3">
        <f t="shared" si="41"/>
        <v>0.47999999998137355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190240.52000000002</v>
      </c>
      <c r="E1281" s="2">
        <v>0</v>
      </c>
      <c r="F1281" s="2">
        <v>0</v>
      </c>
      <c r="G1281" s="3">
        <f t="shared" si="48"/>
        <v>103110.36184000001</v>
      </c>
      <c r="H1281" s="3">
        <f t="shared" si="49"/>
        <v>0.47999999998137355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174832.91</v>
      </c>
      <c r="E1287" s="2">
        <v>0</v>
      </c>
      <c r="F1287" s="2">
        <v>0</v>
      </c>
      <c r="G1287" s="3">
        <f t="shared" si="48"/>
        <v>96857.432140000004</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15407.61</v>
      </c>
      <c r="E1289" s="2">
        <v>0</v>
      </c>
      <c r="F1289" s="2">
        <v>0</v>
      </c>
      <c r="G1289" s="3">
        <f t="shared" si="48"/>
        <v>8597.4463800000012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250</v>
      </c>
      <c r="E1291" s="2">
        <v>0</v>
      </c>
      <c r="F1291" s="2">
        <v>0</v>
      </c>
      <c r="G1291" s="3">
        <f t="shared" si="48"/>
        <v>140.5</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39682.21</v>
      </c>
      <c r="D1301" s="2">
        <f>BILANCA!E297</f>
        <v>67002.210000000006</v>
      </c>
      <c r="E1301" s="2">
        <v>0</v>
      </c>
      <c r="F1301" s="2">
        <v>0</v>
      </c>
      <c r="G1301" s="3">
        <f t="shared" si="38"/>
        <v>50542.809330000004</v>
      </c>
      <c r="H1301" s="3">
        <f t="shared" si="41"/>
        <v>0.42000000000552973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39682.21</v>
      </c>
      <c r="D1302" s="2">
        <f>BILANCA!E298</f>
        <v>67002.210000000006</v>
      </c>
      <c r="E1302" s="2">
        <v>0</v>
      </c>
      <c r="F1302" s="2">
        <v>0</v>
      </c>
      <c r="G1302" s="3">
        <f t="shared" si="38"/>
        <v>50716.49596</v>
      </c>
      <c r="H1302" s="3">
        <f t="shared" si="41"/>
        <v>0.42000000000552973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190490.52</v>
      </c>
      <c r="E1306" s="2">
        <v>0</v>
      </c>
      <c r="F1306" s="2">
        <v>0</v>
      </c>
      <c r="G1306" s="3">
        <f t="shared" si="38"/>
        <v>112770.38783999998</v>
      </c>
      <c r="H1306" s="3">
        <f t="shared" si="41"/>
        <v>0.48000000001047738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583.51</v>
      </c>
      <c r="D1311" s="2">
        <f>BILANCA!E308</f>
        <v>7784.54</v>
      </c>
      <c r="E1311" s="2">
        <v>0</v>
      </c>
      <c r="F1311" s="2">
        <v>0</v>
      </c>
      <c r="G1311" s="3">
        <f t="shared" si="52"/>
        <v>4861.9295899999997</v>
      </c>
      <c r="H1311" s="3">
        <f t="shared" si="41"/>
        <v>0.95000000000004547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205617.87</v>
      </c>
      <c r="D1339" s="2">
        <f>BILANCA!E336</f>
        <v>0</v>
      </c>
      <c r="E1339" s="2">
        <v>0</v>
      </c>
      <c r="F1339" s="2">
        <v>0</v>
      </c>
      <c r="G1339" s="3">
        <f t="shared" si="52"/>
        <v>67648.27923</v>
      </c>
      <c r="H1339" s="3">
        <f t="shared" si="41"/>
        <v>0.13000000000465661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207880.21</v>
      </c>
      <c r="E1340" s="2">
        <v>0</v>
      </c>
      <c r="F1340" s="2">
        <v>0</v>
      </c>
      <c r="G1340" s="3">
        <f t="shared" si="52"/>
        <v>137200.93859999999</v>
      </c>
      <c r="H1340" s="3">
        <f t="shared" si="41"/>
        <v>0.20999999999185093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571.04999999999995</v>
      </c>
      <c r="D1341" s="2">
        <f>BILANCA!E338</f>
        <v>0</v>
      </c>
      <c r="E1341" s="2">
        <v>0</v>
      </c>
      <c r="F1341" s="2">
        <v>0</v>
      </c>
      <c r="G1341" s="3">
        <f t="shared" si="52"/>
        <v>189.01755</v>
      </c>
      <c r="H1341" s="3">
        <f t="shared" si="41"/>
        <v>4.9999999999954525E-2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4523.3900000000003</v>
      </c>
      <c r="E1342" s="2">
        <v>0</v>
      </c>
      <c r="F1342" s="2">
        <v>0</v>
      </c>
      <c r="G1342" s="3">
        <f t="shared" si="52"/>
        <v>3003.5309600000005</v>
      </c>
      <c r="H1342" s="3">
        <f t="shared" si="41"/>
        <v>0.39000000000032742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21856</v>
      </c>
      <c r="E1374" s="2">
        <v>0</v>
      </c>
      <c r="F1374" s="2">
        <v>0</v>
      </c>
      <c r="G1374" s="3">
        <f t="shared" si="59"/>
        <v>15911.168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5052.83</v>
      </c>
      <c r="E1383" s="2">
        <v>0</v>
      </c>
      <c r="F1383" s="2">
        <v>0</v>
      </c>
      <c r="G1383" s="3">
        <f t="shared" si="59"/>
        <v>3769.4111800000001</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21380.67</v>
      </c>
      <c r="D1387" s="2">
        <f>BILANCA!E384</f>
        <v>0</v>
      </c>
      <c r="E1387" s="2">
        <v>0</v>
      </c>
      <c r="F1387" s="2">
        <v>0</v>
      </c>
      <c r="G1387" s="3">
        <f t="shared" si="59"/>
        <v>8060.5125899999994</v>
      </c>
      <c r="H1387" s="3">
        <f t="shared" si="60"/>
        <v>0.33000000000174623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39682.21</v>
      </c>
      <c r="D1390" s="2">
        <f>BILANCA!E387</f>
        <v>39682.21</v>
      </c>
      <c r="E1390" s="2">
        <v>0</v>
      </c>
      <c r="F1390" s="2">
        <v>0</v>
      </c>
      <c r="G1390" s="3">
        <f t="shared" ref="G1390:G1399" si="61">B1390/1000*C1390+B1390/500*D1390</f>
        <v>45237.719400000002</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27320</v>
      </c>
      <c r="E1399" s="2">
        <v>0</v>
      </c>
      <c r="F1399" s="2">
        <v>0</v>
      </c>
      <c r="G1399" s="3">
        <f t="shared" si="61"/>
        <v>21254.959999999999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2178552.61</v>
      </c>
      <c r="D1510" s="2">
        <f>'RAS-funkcijski'!E114</f>
        <v>2546227.37</v>
      </c>
      <c r="E1510" s="2">
        <v>0</v>
      </c>
      <c r="F1510" s="2">
        <v>0</v>
      </c>
      <c r="G1510" s="3">
        <f t="shared" si="52"/>
        <v>799810.80850000004</v>
      </c>
      <c r="H1510" s="3">
        <f t="shared" si="63"/>
        <v>0.76000000024214387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2178552.61</v>
      </c>
      <c r="D1514" s="2">
        <f>'RAS-funkcijski'!E118</f>
        <v>2546227.37</v>
      </c>
      <c r="E1514" s="2">
        <v>0</v>
      </c>
      <c r="F1514" s="2">
        <v>0</v>
      </c>
      <c r="G1514" s="3">
        <f t="shared" si="52"/>
        <v>828894.83790000004</v>
      </c>
      <c r="H1514" s="3">
        <f t="shared" si="63"/>
        <v>0.76000000024214387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2178552.61</v>
      </c>
      <c r="D1516" s="2">
        <f>'RAS-funkcijski'!E120</f>
        <v>2546227.37</v>
      </c>
      <c r="E1516" s="2">
        <v>0</v>
      </c>
      <c r="F1516" s="2">
        <v>0</v>
      </c>
      <c r="G1516" s="3">
        <f t="shared" si="52"/>
        <v>843436.8526000001</v>
      </c>
      <c r="H1516" s="3">
        <f t="shared" si="63"/>
        <v>0.76000000024214387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2178552.61</v>
      </c>
      <c r="D1537" s="14">
        <f>'RAS-funkcijski'!E141</f>
        <v>2546227.37</v>
      </c>
      <c r="E1537" s="14">
        <v>0</v>
      </c>
      <c r="F1537" s="14">
        <v>0</v>
      </c>
      <c r="G1537" s="15">
        <f t="shared" si="52"/>
        <v>996128.00695000007</v>
      </c>
      <c r="H1537" s="15">
        <f t="shared" si="63"/>
        <v>0.76000000024214387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19399.23</v>
      </c>
      <c r="E1538" s="7">
        <v>0</v>
      </c>
      <c r="F1538" s="7">
        <v>0</v>
      </c>
      <c r="G1538" s="8">
        <f t="shared" si="52"/>
        <v>38.798459999999999</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19399.23</v>
      </c>
      <c r="E1539" s="2">
        <v>0</v>
      </c>
      <c r="F1539" s="2">
        <v>0</v>
      </c>
      <c r="G1539" s="3">
        <f t="shared" si="52"/>
        <v>77.596919999999997</v>
      </c>
      <c r="H1539" s="3">
        <f t="shared" si="63"/>
        <v>0.22999999999956344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19399.23</v>
      </c>
      <c r="E1540" s="2">
        <v>0</v>
      </c>
      <c r="F1540" s="2">
        <v>0</v>
      </c>
      <c r="G1540" s="3">
        <f t="shared" si="52"/>
        <v>116.39538</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19399.23</v>
      </c>
      <c r="E1542" s="2">
        <v>0</v>
      </c>
      <c r="F1542" s="2">
        <v>0</v>
      </c>
      <c r="G1542" s="3">
        <f t="shared" si="52"/>
        <v>193.9923</v>
      </c>
      <c r="H1542" s="3">
        <f t="shared" si="63"/>
        <v>0.22999999999956344</v>
      </c>
      <c r="I1542" s="11">
        <f t="shared" si="64"/>
        <v>44.61822899991531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206188.92</v>
      </c>
      <c r="D1582" s="7"/>
      <c r="E1582" s="7">
        <v>0</v>
      </c>
      <c r="F1582" s="7">
        <v>0</v>
      </c>
      <c r="G1582" s="8">
        <f t="shared" ref="G1582:G1686" si="70">B1582/1000*C1582</f>
        <v>206.18892000000002</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2448659.7800000003</v>
      </c>
      <c r="D1583" s="2">
        <v>0</v>
      </c>
      <c r="E1583" s="2">
        <v>0</v>
      </c>
      <c r="F1583" s="2">
        <v>0</v>
      </c>
      <c r="G1583" s="3">
        <f t="shared" si="70"/>
        <v>4897.3195600000008</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2383580.54</v>
      </c>
      <c r="D1585" s="2">
        <v>0</v>
      </c>
      <c r="E1585" s="2">
        <v>0</v>
      </c>
      <c r="F1585" s="2">
        <v>0</v>
      </c>
      <c r="G1585" s="3">
        <f t="shared" si="70"/>
        <v>9534.3221599999997</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2093188.33</v>
      </c>
      <c r="D1586" s="2">
        <v>0</v>
      </c>
      <c r="E1586" s="2">
        <v>0</v>
      </c>
      <c r="F1586" s="2">
        <v>0</v>
      </c>
      <c r="G1586" s="3">
        <f t="shared" si="70"/>
        <v>10465.941650000001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233412.38</v>
      </c>
      <c r="D1587" s="2">
        <v>0</v>
      </c>
      <c r="E1587" s="2">
        <v>0</v>
      </c>
      <c r="F1587" s="2">
        <v>0</v>
      </c>
      <c r="G1587" s="3">
        <f t="shared" si="70"/>
        <v>1400.4742800000001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1171.79</v>
      </c>
      <c r="D1588" s="2">
        <v>0</v>
      </c>
      <c r="E1588" s="2">
        <v>0</v>
      </c>
      <c r="F1588" s="2">
        <v>0</v>
      </c>
      <c r="G1588" s="3">
        <f t="shared" si="70"/>
        <v>8.2025299999999994</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53840</v>
      </c>
      <c r="D1591" s="2">
        <v>0</v>
      </c>
      <c r="E1591" s="2">
        <v>0</v>
      </c>
      <c r="F1591" s="2">
        <v>0</v>
      </c>
      <c r="G1591" s="3">
        <f t="shared" si="70"/>
        <v>538.4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1136.4000000000001</v>
      </c>
      <c r="D1592" s="2">
        <v>0</v>
      </c>
      <c r="E1592" s="2">
        <v>0</v>
      </c>
      <c r="F1592" s="2">
        <v>0</v>
      </c>
      <c r="G1592" s="3">
        <f t="shared" si="70"/>
        <v>12.500400000000001</v>
      </c>
      <c r="H1592" s="3">
        <f t="shared" si="71"/>
        <v>0.40000000000009095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831.64</v>
      </c>
      <c r="D1593" s="2">
        <v>0</v>
      </c>
      <c r="E1593" s="2">
        <v>0</v>
      </c>
      <c r="F1593" s="2">
        <v>0</v>
      </c>
      <c r="G1593" s="3">
        <f t="shared" si="70"/>
        <v>9.9796800000000001</v>
      </c>
      <c r="H1593" s="3">
        <f t="shared" si="71"/>
        <v>0.36000000000001364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13177.41</v>
      </c>
      <c r="D1594" s="2">
        <v>0</v>
      </c>
      <c r="E1594" s="2">
        <v>0</v>
      </c>
      <c r="F1594" s="2">
        <v>0</v>
      </c>
      <c r="G1594" s="3">
        <f t="shared" si="70"/>
        <v>171.30633</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51901.83</v>
      </c>
      <c r="D1601" s="2">
        <v>0</v>
      </c>
      <c r="E1601" s="2">
        <v>0</v>
      </c>
      <c r="F1601" s="2">
        <v>0</v>
      </c>
      <c r="G1601" s="3">
        <f>B1601/1000*C1601</f>
        <v>1038.0366000000001</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2415536.2699999996</v>
      </c>
      <c r="D1602" s="2">
        <v>0</v>
      </c>
      <c r="E1602" s="2">
        <v>0</v>
      </c>
      <c r="F1602" s="2">
        <v>0</v>
      </c>
      <c r="G1602" s="3">
        <f t="shared" si="70"/>
        <v>50726.261669999993</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2381318.1999999997</v>
      </c>
      <c r="D1604" s="2">
        <v>0</v>
      </c>
      <c r="E1604" s="2">
        <v>0</v>
      </c>
      <c r="F1604" s="2">
        <v>0</v>
      </c>
      <c r="G1604" s="3">
        <f t="shared" si="70"/>
        <v>54770.318599999991</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2073634.06</v>
      </c>
      <c r="D1605" s="2">
        <v>0</v>
      </c>
      <c r="E1605" s="2">
        <v>0</v>
      </c>
      <c r="F1605" s="2">
        <v>0</v>
      </c>
      <c r="G1605" s="3">
        <f t="shared" si="70"/>
        <v>49767.21744</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250176.17</v>
      </c>
      <c r="D1606" s="2">
        <v>0</v>
      </c>
      <c r="E1606" s="2">
        <v>0</v>
      </c>
      <c r="F1606" s="2">
        <v>0</v>
      </c>
      <c r="G1606" s="3">
        <f t="shared" si="70"/>
        <v>6254.4042500000005</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1116.42</v>
      </c>
      <c r="D1607" s="2">
        <v>0</v>
      </c>
      <c r="E1607" s="2">
        <v>0</v>
      </c>
      <c r="F1607" s="2">
        <v>0</v>
      </c>
      <c r="G1607" s="3">
        <f t="shared" si="70"/>
        <v>29.02692</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53840</v>
      </c>
      <c r="D1610" s="2">
        <v>0</v>
      </c>
      <c r="E1610" s="2">
        <v>0</v>
      </c>
      <c r="F1610" s="2">
        <v>0</v>
      </c>
      <c r="G1610" s="3">
        <f t="shared" si="70"/>
        <v>1561.3600000000001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1136.4000000000001</v>
      </c>
      <c r="D1611" s="2">
        <v>0</v>
      </c>
      <c r="E1611" s="2">
        <v>0</v>
      </c>
      <c r="F1611" s="2">
        <v>0</v>
      </c>
      <c r="G1611" s="3">
        <f t="shared" si="70"/>
        <v>34.091999999999999</v>
      </c>
      <c r="H1611" s="3">
        <f t="shared" si="71"/>
        <v>0.40000000000009095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1415.15</v>
      </c>
      <c r="D1612" s="2">
        <v>0</v>
      </c>
      <c r="E1612" s="2">
        <v>0</v>
      </c>
      <c r="F1612" s="2">
        <v>0</v>
      </c>
      <c r="G1612" s="3">
        <f t="shared" si="70"/>
        <v>43.86965</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9225.07</v>
      </c>
      <c r="D1613" s="2">
        <v>0</v>
      </c>
      <c r="E1613" s="2">
        <v>0</v>
      </c>
      <c r="F1613" s="2">
        <v>0</v>
      </c>
      <c r="G1613" s="3">
        <f t="shared" si="70"/>
        <v>295.20224000000002</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24993</v>
      </c>
      <c r="D1620" s="2">
        <v>0</v>
      </c>
      <c r="E1620" s="2">
        <v>0</v>
      </c>
      <c r="F1620" s="2">
        <v>0</v>
      </c>
      <c r="G1620" s="3">
        <f>B1620/1000*C1620</f>
        <v>974.72699999999998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239312.43000000063</v>
      </c>
      <c r="D1621" s="2">
        <v>0</v>
      </c>
      <c r="E1621" s="2">
        <v>0</v>
      </c>
      <c r="F1621" s="2">
        <v>0</v>
      </c>
      <c r="G1621" s="3">
        <f t="shared" si="70"/>
        <v>9572.4972000000253</v>
      </c>
      <c r="H1621" s="3">
        <f t="shared" si="71"/>
        <v>0.43000000063329935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239312.43</v>
      </c>
      <c r="D1681" s="2">
        <v>0</v>
      </c>
      <c r="E1681" s="2">
        <v>0</v>
      </c>
      <c r="F1681" s="2">
        <v>0</v>
      </c>
      <c r="G1681" s="3">
        <f t="shared" si="70"/>
        <v>23931.243000000002</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207880.21</v>
      </c>
      <c r="D1683" s="2">
        <v>0</v>
      </c>
      <c r="E1683" s="2">
        <v>0</v>
      </c>
      <c r="F1683" s="2">
        <v>0</v>
      </c>
      <c r="G1683" s="3">
        <f t="shared" si="70"/>
        <v>21203.781419999999</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4523.3900000000003</v>
      </c>
      <c r="D1684" s="2">
        <v>0</v>
      </c>
      <c r="E1684" s="2">
        <v>0</v>
      </c>
      <c r="F1684" s="2">
        <v>0</v>
      </c>
      <c r="G1684" s="3">
        <f t="shared" si="70"/>
        <v>465.90917000000002</v>
      </c>
      <c r="H1684" s="3">
        <f t="shared" si="71"/>
        <v>0.39000000000032742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26908.83</v>
      </c>
      <c r="D1686" s="14">
        <v>0</v>
      </c>
      <c r="E1686" s="14">
        <v>0</v>
      </c>
      <c r="F1686" s="14">
        <v>0</v>
      </c>
      <c r="G1686" s="15">
        <f t="shared" si="70"/>
        <v>2825.42715</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18188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2175935.1800000002</v>
      </c>
      <c r="I17" s="275">
        <f>'PR-RAS'!E6</f>
        <v>2358455.59</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2173313.6</v>
      </c>
      <c r="I18" s="275">
        <f>'PR-RAS'!E152</f>
        <v>2533049.96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32276.950000000295</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176875.53000000026</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354734.29000000004</v>
      </c>
      <c r="I22" s="275">
        <f>BILANCA!E7</f>
        <v>348512.44000000006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238465.84000000003</v>
      </c>
      <c r="I23" s="275">
        <f>BILANCA!E69</f>
        <v>252927.42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206188.92</v>
      </c>
      <c r="I24" s="275">
        <f>BILANCA!E177</f>
        <v>239312.43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387011.21</v>
      </c>
      <c r="I25" s="275">
        <f>BILANCA!E251</f>
        <v>362127.43000000005</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2178552.61</v>
      </c>
      <c r="I30" s="275">
        <f>'RAS-funkcijski'!E114</f>
        <v>2546227.37</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2178552.61</v>
      </c>
      <c r="I31" s="275">
        <f>'RAS-funkcijski'!E141</f>
        <v>2546227.37</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19399.23</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206188.92</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239312.43000000063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239312.43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850" sqref="A850:XFD8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2175935.1800000002</v>
      </c>
      <c r="E6" s="60">
        <f>E7+E43+E49+E82+E106+E125+E134+E140</f>
        <v>2358455.59</v>
      </c>
      <c r="F6" s="45">
        <f t="shared" ref="F6:F132" si="0">IF(D6&lt;&gt;0,IF(E6/D6&gt;=100,"&gt;&gt;100",E6/D6*100),"-")</f>
        <v>108.38813635983402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1956646.75</v>
      </c>
      <c r="E49" s="60">
        <f>E50+E53+E58+E61+E64+E68+E71+E74+E77</f>
        <v>2092100.6199999999</v>
      </c>
      <c r="F49" s="45">
        <f t="shared" si="0"/>
        <v>106.92275547438493</v>
      </c>
    </row>
    <row r="50" spans="1:6" ht="12.75" customHeight="1" x14ac:dyDescent="0.2">
      <c r="A50" s="63">
        <v>631</v>
      </c>
      <c r="B50" s="65" t="s">
        <v>103</v>
      </c>
      <c r="C50" s="247" t="s">
        <v>104</v>
      </c>
      <c r="D50" s="60">
        <f t="shared" ref="D50:E50" si="7">D51+D52</f>
        <v>0</v>
      </c>
      <c r="E50" s="60">
        <f t="shared" si="7"/>
        <v>7925</v>
      </c>
      <c r="F50" s="45" t="str">
        <f t="shared" si="0"/>
        <v>-</v>
      </c>
    </row>
    <row r="51" spans="1:6" ht="12.75" customHeight="1" x14ac:dyDescent="0.2">
      <c r="A51" s="63">
        <v>6311</v>
      </c>
      <c r="B51" s="65" t="s">
        <v>105</v>
      </c>
      <c r="C51" s="247" t="s">
        <v>106</v>
      </c>
      <c r="D51" s="194">
        <v>0</v>
      </c>
      <c r="E51" s="194">
        <v>7925</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1916453.31</v>
      </c>
      <c r="E68" s="60">
        <f t="shared" si="11"/>
        <v>2042773.56</v>
      </c>
      <c r="F68" s="45">
        <f t="shared" si="0"/>
        <v>106.59135546589444</v>
      </c>
    </row>
    <row r="69" spans="1:6" ht="12.75" customHeight="1" x14ac:dyDescent="0.2">
      <c r="A69" s="63" t="s">
        <v>141</v>
      </c>
      <c r="B69" s="64" t="s">
        <v>142</v>
      </c>
      <c r="C69" s="247" t="s">
        <v>141</v>
      </c>
      <c r="D69" s="194">
        <v>1916453.31</v>
      </c>
      <c r="E69" s="194">
        <v>2042123.56</v>
      </c>
      <c r="F69" s="45">
        <f t="shared" si="0"/>
        <v>106.55743864691387</v>
      </c>
    </row>
    <row r="70" spans="1:6" ht="24" x14ac:dyDescent="0.2">
      <c r="A70" s="63" t="s">
        <v>143</v>
      </c>
      <c r="B70" s="64" t="s">
        <v>144</v>
      </c>
      <c r="C70" s="247" t="s">
        <v>143</v>
      </c>
      <c r="D70" s="194">
        <v>0</v>
      </c>
      <c r="E70" s="194">
        <v>650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30164.400000000001</v>
      </c>
      <c r="E74" s="60">
        <f t="shared" si="13"/>
        <v>25979.42</v>
      </c>
      <c r="F74" s="45">
        <f t="shared" si="0"/>
        <v>86.126095662436512</v>
      </c>
    </row>
    <row r="75" spans="1:6" ht="12.75" customHeight="1" x14ac:dyDescent="0.2">
      <c r="A75" s="63" t="s">
        <v>153</v>
      </c>
      <c r="B75" s="65" t="s">
        <v>154</v>
      </c>
      <c r="C75" s="247" t="s">
        <v>153</v>
      </c>
      <c r="D75" s="194">
        <v>30164.400000000001</v>
      </c>
      <c r="E75" s="194">
        <v>25979.42</v>
      </c>
      <c r="F75" s="45">
        <f t="shared" si="0"/>
        <v>86.126095662436512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10029.040000000001</v>
      </c>
      <c r="E77" s="60">
        <f t="shared" si="14"/>
        <v>15422.64</v>
      </c>
      <c r="F77" s="45">
        <f t="shared" si="0"/>
        <v>153.77982339286709</v>
      </c>
    </row>
    <row r="78" spans="1:6" ht="12.75" customHeight="1" x14ac:dyDescent="0.2">
      <c r="A78" s="63">
        <v>6391</v>
      </c>
      <c r="B78" s="64" t="s">
        <v>159</v>
      </c>
      <c r="C78" s="247" t="s">
        <v>160</v>
      </c>
      <c r="D78" s="194">
        <v>1504.35</v>
      </c>
      <c r="E78" s="194">
        <v>2313.37</v>
      </c>
      <c r="F78" s="45">
        <f t="shared" si="0"/>
        <v>153.77870841227107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8524.69</v>
      </c>
      <c r="E80" s="194">
        <v>13109.27</v>
      </c>
      <c r="F80" s="45">
        <f t="shared" si="0"/>
        <v>153.78002015322551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51.59</v>
      </c>
      <c r="E82" s="60">
        <f t="shared" si="15"/>
        <v>20.99</v>
      </c>
      <c r="F82" s="45">
        <f t="shared" si="0"/>
        <v>40.686179492149641</v>
      </c>
    </row>
    <row r="83" spans="1:6" ht="12.75" customHeight="1" x14ac:dyDescent="0.2">
      <c r="A83" s="63">
        <v>641</v>
      </c>
      <c r="B83" s="64" t="s">
        <v>169</v>
      </c>
      <c r="C83" s="247" t="s">
        <v>170</v>
      </c>
      <c r="D83" s="60">
        <f t="shared" ref="D83:E83" si="16">SUM(D84:D90)</f>
        <v>51.59</v>
      </c>
      <c r="E83" s="60">
        <f t="shared" si="16"/>
        <v>20.99</v>
      </c>
      <c r="F83" s="45">
        <f t="shared" si="0"/>
        <v>40.686179492149641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51.59</v>
      </c>
      <c r="E85" s="194">
        <v>20.99</v>
      </c>
      <c r="F85" s="45">
        <f t="shared" si="0"/>
        <v>40.686179492149641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37475.81</v>
      </c>
      <c r="E106" s="60">
        <f>E107+E112+E120+E124</f>
        <v>17898</v>
      </c>
      <c r="F106" s="45">
        <f t="shared" si="0"/>
        <v>47.758807614832079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37475.81</v>
      </c>
      <c r="E112" s="60">
        <f t="shared" si="20"/>
        <v>17898</v>
      </c>
      <c r="F112" s="45">
        <f t="shared" si="0"/>
        <v>47.758807614832079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37475.81</v>
      </c>
      <c r="E117" s="194">
        <v>17898</v>
      </c>
      <c r="F117" s="45">
        <f t="shared" si="0"/>
        <v>47.758807614832079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22816</v>
      </c>
      <c r="E125" s="60">
        <f t="shared" si="22"/>
        <v>12550.830000000002</v>
      </c>
      <c r="F125" s="45">
        <f t="shared" si="0"/>
        <v>55.008897265077152</v>
      </c>
    </row>
    <row r="126" spans="1:6" ht="12.75" customHeight="1" x14ac:dyDescent="0.2">
      <c r="A126" s="63">
        <v>661</v>
      </c>
      <c r="B126" s="65" t="s">
        <v>255</v>
      </c>
      <c r="C126" s="247" t="s">
        <v>256</v>
      </c>
      <c r="D126" s="60">
        <f t="shared" ref="D126:E126" si="23">SUM(D127:D128)</f>
        <v>3278</v>
      </c>
      <c r="E126" s="60">
        <f t="shared" si="23"/>
        <v>1850</v>
      </c>
      <c r="F126" s="45">
        <f t="shared" si="0"/>
        <v>56.436851738865158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3278</v>
      </c>
      <c r="E128" s="194">
        <v>1850</v>
      </c>
      <c r="F128" s="45">
        <f t="shared" si="0"/>
        <v>56.436851738865158</v>
      </c>
    </row>
    <row r="129" spans="1:6" ht="36" x14ac:dyDescent="0.2">
      <c r="A129" s="63">
        <v>663</v>
      </c>
      <c r="B129" s="182" t="s">
        <v>261</v>
      </c>
      <c r="C129" s="247" t="s">
        <v>262</v>
      </c>
      <c r="D129" s="60">
        <f t="shared" ref="D129:E129" si="24">SUM(D130:D133)</f>
        <v>19538</v>
      </c>
      <c r="E129" s="60">
        <f t="shared" si="24"/>
        <v>10700.830000000002</v>
      </c>
      <c r="F129" s="45">
        <f t="shared" si="0"/>
        <v>54.769321322550937</v>
      </c>
    </row>
    <row r="130" spans="1:6" ht="12.75" customHeight="1" x14ac:dyDescent="0.2">
      <c r="A130" s="63">
        <v>6631</v>
      </c>
      <c r="B130" s="65" t="s">
        <v>263</v>
      </c>
      <c r="C130" s="247" t="s">
        <v>264</v>
      </c>
      <c r="D130" s="194">
        <v>19538</v>
      </c>
      <c r="E130" s="194">
        <v>9599.7000000000007</v>
      </c>
      <c r="F130" s="45">
        <f t="shared" si="0"/>
        <v>49.133483468113425</v>
      </c>
    </row>
    <row r="131" spans="1:6" ht="12.75" customHeight="1" x14ac:dyDescent="0.2">
      <c r="A131" s="63">
        <v>6632</v>
      </c>
      <c r="B131" s="182" t="s">
        <v>265</v>
      </c>
      <c r="C131" s="247" t="s">
        <v>266</v>
      </c>
      <c r="D131" s="194">
        <v>0</v>
      </c>
      <c r="E131" s="194">
        <v>1101.1300000000001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158945.03</v>
      </c>
      <c r="E134" s="60">
        <f t="shared" si="25"/>
        <v>235885.15</v>
      </c>
      <c r="F134" s="45">
        <f t="shared" ref="F134:F229" si="26">IF(D134&lt;&gt;0,IF(E134/D134&gt;=100,"&gt;&gt;100",E134/D134*100),"-")</f>
        <v>148.40674791781788</v>
      </c>
    </row>
    <row r="135" spans="1:6" ht="24" x14ac:dyDescent="0.2">
      <c r="A135" s="63">
        <v>671</v>
      </c>
      <c r="B135" s="182" t="s">
        <v>273</v>
      </c>
      <c r="C135" s="247" t="s">
        <v>274</v>
      </c>
      <c r="D135" s="60">
        <f t="shared" ref="D135:E135" si="27">SUM(D136:D138)</f>
        <v>158945.03</v>
      </c>
      <c r="E135" s="60">
        <f t="shared" si="27"/>
        <v>235885.15</v>
      </c>
      <c r="F135" s="45">
        <f t="shared" si="26"/>
        <v>148.40674791781788</v>
      </c>
    </row>
    <row r="136" spans="1:6" ht="12.75" customHeight="1" x14ac:dyDescent="0.2">
      <c r="A136" s="63">
        <v>6711</v>
      </c>
      <c r="B136" s="65" t="s">
        <v>275</v>
      </c>
      <c r="C136" s="247" t="s">
        <v>276</v>
      </c>
      <c r="D136" s="194">
        <v>158945.03</v>
      </c>
      <c r="E136" s="194">
        <v>235885.15</v>
      </c>
      <c r="F136" s="45">
        <f t="shared" si="26"/>
        <v>148.40674791781788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2173313.6</v>
      </c>
      <c r="E152" s="60">
        <f>E153+E164+E202+E221+E230+E262+E273</f>
        <v>2533049.96</v>
      </c>
      <c r="F152" s="45">
        <f t="shared" si="26"/>
        <v>116.55243679513163</v>
      </c>
    </row>
    <row r="153" spans="1:6" ht="12.75" customHeight="1" x14ac:dyDescent="0.2">
      <c r="A153" s="63">
        <v>31</v>
      </c>
      <c r="B153" s="64" t="s">
        <v>308</v>
      </c>
      <c r="C153" s="247" t="s">
        <v>3</v>
      </c>
      <c r="D153" s="60">
        <f t="shared" ref="D153:E153" si="30">D154+D159+D160</f>
        <v>1926261.6099999999</v>
      </c>
      <c r="E153" s="60">
        <f t="shared" si="30"/>
        <v>2238922.69</v>
      </c>
      <c r="F153" s="45">
        <f t="shared" si="26"/>
        <v>116.23149619848365</v>
      </c>
    </row>
    <row r="154" spans="1:6" ht="12.75" customHeight="1" x14ac:dyDescent="0.2">
      <c r="A154" s="63">
        <v>311</v>
      </c>
      <c r="B154" s="64" t="s">
        <v>309</v>
      </c>
      <c r="C154" s="247" t="s">
        <v>310</v>
      </c>
      <c r="D154" s="60">
        <f t="shared" ref="D154:E154" si="31">SUM(D155:D158)</f>
        <v>1594826.99</v>
      </c>
      <c r="E154" s="60">
        <f t="shared" si="31"/>
        <v>1853571.08</v>
      </c>
      <c r="F154" s="45">
        <f t="shared" si="26"/>
        <v>116.22395981648141</v>
      </c>
    </row>
    <row r="155" spans="1:6" ht="12.75" customHeight="1" x14ac:dyDescent="0.2">
      <c r="A155" s="63">
        <v>3111</v>
      </c>
      <c r="B155" s="64" t="s">
        <v>311</v>
      </c>
      <c r="C155" s="247" t="s">
        <v>312</v>
      </c>
      <c r="D155" s="194">
        <v>1594826.99</v>
      </c>
      <c r="E155" s="194">
        <v>1853571.08</v>
      </c>
      <c r="F155" s="45">
        <f t="shared" si="26"/>
        <v>116.22395981648141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67886.259999999995</v>
      </c>
      <c r="E159" s="194">
        <v>77947.39</v>
      </c>
      <c r="F159" s="45">
        <f t="shared" si="26"/>
        <v>114.82056899290079</v>
      </c>
    </row>
    <row r="160" spans="1:6" ht="12.75" customHeight="1" x14ac:dyDescent="0.2">
      <c r="A160" s="63">
        <v>313</v>
      </c>
      <c r="B160" s="65" t="s">
        <v>321</v>
      </c>
      <c r="C160" s="247" t="s">
        <v>322</v>
      </c>
      <c r="D160" s="60">
        <f t="shared" ref="D160:E160" si="32">SUM(D161:D163)</f>
        <v>263548.36</v>
      </c>
      <c r="E160" s="60">
        <f t="shared" si="32"/>
        <v>307404.21999999997</v>
      </c>
      <c r="F160" s="45">
        <f t="shared" si="26"/>
        <v>116.64053610502452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263548.36</v>
      </c>
      <c r="E162" s="194">
        <v>307404.21999999997</v>
      </c>
      <c r="F162" s="45">
        <f t="shared" si="26"/>
        <v>116.64053610502452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244751.43000000002</v>
      </c>
      <c r="E164" s="60">
        <f>E165+E170+E178+E188+E189+E194</f>
        <v>238778.03999999998</v>
      </c>
      <c r="F164" s="45">
        <f t="shared" si="26"/>
        <v>97.559405475179432</v>
      </c>
    </row>
    <row r="165" spans="1:6" ht="12.75" customHeight="1" x14ac:dyDescent="0.2">
      <c r="A165" s="63">
        <v>321</v>
      </c>
      <c r="B165" s="64" t="s">
        <v>331</v>
      </c>
      <c r="C165" s="247" t="s">
        <v>332</v>
      </c>
      <c r="D165" s="60">
        <f t="shared" ref="D165:E165" si="33">SUM(D166:D169)</f>
        <v>73514.820000000007</v>
      </c>
      <c r="E165" s="60">
        <f t="shared" si="33"/>
        <v>79200.09</v>
      </c>
      <c r="F165" s="45">
        <f t="shared" si="26"/>
        <v>107.73350189798462</v>
      </c>
    </row>
    <row r="166" spans="1:6" ht="12.75" customHeight="1" x14ac:dyDescent="0.2">
      <c r="A166" s="63">
        <v>3211</v>
      </c>
      <c r="B166" s="64" t="s">
        <v>333</v>
      </c>
      <c r="C166" s="247" t="s">
        <v>334</v>
      </c>
      <c r="D166" s="194">
        <v>34143.379999999997</v>
      </c>
      <c r="E166" s="194">
        <v>17134.310000000001</v>
      </c>
      <c r="F166" s="45">
        <f t="shared" si="26"/>
        <v>50.183403049141596</v>
      </c>
    </row>
    <row r="167" spans="1:6" ht="12.75" customHeight="1" x14ac:dyDescent="0.2">
      <c r="A167" s="63">
        <v>3212</v>
      </c>
      <c r="B167" s="64" t="s">
        <v>335</v>
      </c>
      <c r="C167" s="247" t="s">
        <v>336</v>
      </c>
      <c r="D167" s="194">
        <v>36514.69</v>
      </c>
      <c r="E167" s="194">
        <v>40802.14</v>
      </c>
      <c r="F167" s="45">
        <f t="shared" si="26"/>
        <v>111.74171271890847</v>
      </c>
    </row>
    <row r="168" spans="1:6" ht="12.75" customHeight="1" x14ac:dyDescent="0.2">
      <c r="A168" s="63">
        <v>3213</v>
      </c>
      <c r="B168" s="64" t="s">
        <v>337</v>
      </c>
      <c r="C168" s="247" t="s">
        <v>338</v>
      </c>
      <c r="D168" s="194">
        <v>1528.75</v>
      </c>
      <c r="E168" s="194">
        <v>20858.14</v>
      </c>
      <c r="F168" s="45">
        <f t="shared" si="26"/>
        <v>1364.3918233851184</v>
      </c>
    </row>
    <row r="169" spans="1:6" ht="12.75" customHeight="1" x14ac:dyDescent="0.2">
      <c r="A169" s="63">
        <v>3214</v>
      </c>
      <c r="B169" s="64" t="s">
        <v>339</v>
      </c>
      <c r="C169" s="247" t="s">
        <v>340</v>
      </c>
      <c r="D169" s="194">
        <v>1328</v>
      </c>
      <c r="E169" s="194">
        <v>405.5</v>
      </c>
      <c r="F169" s="45">
        <f t="shared" si="26"/>
        <v>30.534638554216869</v>
      </c>
    </row>
    <row r="170" spans="1:6" ht="12.75" customHeight="1" x14ac:dyDescent="0.2">
      <c r="A170" s="63">
        <v>322</v>
      </c>
      <c r="B170" s="64" t="s">
        <v>341</v>
      </c>
      <c r="C170" s="247" t="s">
        <v>342</v>
      </c>
      <c r="D170" s="60">
        <f t="shared" ref="D170:E170" si="34">SUM(D171:D177)</f>
        <v>55595.94</v>
      </c>
      <c r="E170" s="60">
        <f t="shared" si="34"/>
        <v>50292.62</v>
      </c>
      <c r="F170" s="45">
        <f t="shared" si="26"/>
        <v>90.46095812032317</v>
      </c>
    </row>
    <row r="171" spans="1:6" ht="12.75" customHeight="1" x14ac:dyDescent="0.2">
      <c r="A171" s="63">
        <v>3221</v>
      </c>
      <c r="B171" s="64" t="s">
        <v>343</v>
      </c>
      <c r="C171" s="247" t="s">
        <v>344</v>
      </c>
      <c r="D171" s="194">
        <v>22385.71</v>
      </c>
      <c r="E171" s="194">
        <v>20611.37</v>
      </c>
      <c r="F171" s="45">
        <f t="shared" si="26"/>
        <v>92.073782783749095</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24910.67</v>
      </c>
      <c r="E173" s="194">
        <v>24333.18</v>
      </c>
      <c r="F173" s="45">
        <f t="shared" si="26"/>
        <v>97.681756452154843</v>
      </c>
    </row>
    <row r="174" spans="1:6" ht="12.75" customHeight="1" x14ac:dyDescent="0.2">
      <c r="A174" s="63">
        <v>3224</v>
      </c>
      <c r="B174" s="65" t="s">
        <v>349</v>
      </c>
      <c r="C174" s="247" t="s">
        <v>350</v>
      </c>
      <c r="D174" s="194">
        <v>4032.98</v>
      </c>
      <c r="E174" s="194">
        <v>3146.82</v>
      </c>
      <c r="F174" s="45">
        <f t="shared" si="26"/>
        <v>78.02716601619646</v>
      </c>
    </row>
    <row r="175" spans="1:6" ht="12.75" customHeight="1" x14ac:dyDescent="0.2">
      <c r="A175" s="63">
        <v>3225</v>
      </c>
      <c r="B175" s="65" t="s">
        <v>351</v>
      </c>
      <c r="C175" s="247" t="s">
        <v>352</v>
      </c>
      <c r="D175" s="194">
        <v>3052.4</v>
      </c>
      <c r="E175" s="194">
        <v>2201.25</v>
      </c>
      <c r="F175" s="45">
        <f t="shared" si="26"/>
        <v>72.115384615384613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1214.18</v>
      </c>
      <c r="E177" s="194">
        <v>0</v>
      </c>
      <c r="F177" s="45">
        <f t="shared" si="26"/>
        <v>0</v>
      </c>
    </row>
    <row r="178" spans="1:6" ht="12.75" customHeight="1" x14ac:dyDescent="0.2">
      <c r="A178" s="63">
        <v>323</v>
      </c>
      <c r="B178" s="65" t="s">
        <v>357</v>
      </c>
      <c r="C178" s="247" t="s">
        <v>358</v>
      </c>
      <c r="D178" s="60">
        <f t="shared" ref="D178:E178" si="35">SUM(D179:D187)</f>
        <v>77142.84</v>
      </c>
      <c r="E178" s="60">
        <f t="shared" si="35"/>
        <v>68514.149999999994</v>
      </c>
      <c r="F178" s="45">
        <f t="shared" si="26"/>
        <v>88.814658625479694</v>
      </c>
    </row>
    <row r="179" spans="1:6" ht="12.75" customHeight="1" x14ac:dyDescent="0.2">
      <c r="A179" s="63">
        <v>3231</v>
      </c>
      <c r="B179" s="65" t="s">
        <v>359</v>
      </c>
      <c r="C179" s="247" t="s">
        <v>360</v>
      </c>
      <c r="D179" s="194">
        <v>15572.92</v>
      </c>
      <c r="E179" s="194">
        <v>8715.5300000000007</v>
      </c>
      <c r="F179" s="45">
        <f t="shared" si="26"/>
        <v>55.9659331711715</v>
      </c>
    </row>
    <row r="180" spans="1:6" ht="12.75" customHeight="1" x14ac:dyDescent="0.2">
      <c r="A180" s="63">
        <v>3232</v>
      </c>
      <c r="B180" s="65" t="s">
        <v>361</v>
      </c>
      <c r="C180" s="247" t="s">
        <v>362</v>
      </c>
      <c r="D180" s="194">
        <v>20050.259999999998</v>
      </c>
      <c r="E180" s="194">
        <v>19839.66</v>
      </c>
      <c r="F180" s="45">
        <f t="shared" si="26"/>
        <v>98.949639555796281</v>
      </c>
    </row>
    <row r="181" spans="1:6" ht="12.75" customHeight="1" x14ac:dyDescent="0.2">
      <c r="A181" s="63">
        <v>3233</v>
      </c>
      <c r="B181" s="65" t="s">
        <v>363</v>
      </c>
      <c r="C181" s="247" t="s">
        <v>364</v>
      </c>
      <c r="D181" s="194">
        <v>670</v>
      </c>
      <c r="E181" s="194">
        <v>0</v>
      </c>
      <c r="F181" s="45">
        <f t="shared" si="26"/>
        <v>0</v>
      </c>
    </row>
    <row r="182" spans="1:6" ht="12.75" customHeight="1" x14ac:dyDescent="0.2">
      <c r="A182" s="63">
        <v>3234</v>
      </c>
      <c r="B182" s="65" t="s">
        <v>365</v>
      </c>
      <c r="C182" s="247" t="s">
        <v>366</v>
      </c>
      <c r="D182" s="194">
        <v>5531.17</v>
      </c>
      <c r="E182" s="194">
        <v>6160.46</v>
      </c>
      <c r="F182" s="45">
        <f t="shared" si="26"/>
        <v>111.37715890128128</v>
      </c>
    </row>
    <row r="183" spans="1:6" ht="12.75" customHeight="1" x14ac:dyDescent="0.2">
      <c r="A183" s="63">
        <v>3235</v>
      </c>
      <c r="B183" s="64" t="s">
        <v>367</v>
      </c>
      <c r="C183" s="247" t="s">
        <v>368</v>
      </c>
      <c r="D183" s="194">
        <v>13537.8</v>
      </c>
      <c r="E183" s="194">
        <v>13534.8</v>
      </c>
      <c r="F183" s="45">
        <f t="shared" si="26"/>
        <v>99.97783982626423</v>
      </c>
    </row>
    <row r="184" spans="1:6" ht="12.75" customHeight="1" x14ac:dyDescent="0.2">
      <c r="A184" s="63">
        <v>3236</v>
      </c>
      <c r="B184" s="64" t="s">
        <v>369</v>
      </c>
      <c r="C184" s="247" t="s">
        <v>370</v>
      </c>
      <c r="D184" s="194">
        <v>3727.8</v>
      </c>
      <c r="E184" s="194">
        <v>4470.8599999999997</v>
      </c>
      <c r="F184" s="45">
        <f t="shared" si="26"/>
        <v>119.93293631632598</v>
      </c>
    </row>
    <row r="185" spans="1:6" ht="12.75" customHeight="1" x14ac:dyDescent="0.2">
      <c r="A185" s="63">
        <v>3237</v>
      </c>
      <c r="B185" s="64" t="s">
        <v>371</v>
      </c>
      <c r="C185" s="247" t="s">
        <v>372</v>
      </c>
      <c r="D185" s="194">
        <v>3609.14</v>
      </c>
      <c r="E185" s="194">
        <v>6015.73</v>
      </c>
      <c r="F185" s="45">
        <f t="shared" si="26"/>
        <v>166.6804280244047</v>
      </c>
    </row>
    <row r="186" spans="1:6" ht="12.75" customHeight="1" x14ac:dyDescent="0.2">
      <c r="A186" s="63">
        <v>3238</v>
      </c>
      <c r="B186" s="64" t="s">
        <v>373</v>
      </c>
      <c r="C186" s="247" t="s">
        <v>374</v>
      </c>
      <c r="D186" s="194">
        <v>5400.16</v>
      </c>
      <c r="E186" s="194">
        <v>5901.21</v>
      </c>
      <c r="F186" s="45">
        <f t="shared" si="26"/>
        <v>109.27842878729518</v>
      </c>
    </row>
    <row r="187" spans="1:6" ht="12.75" customHeight="1" x14ac:dyDescent="0.2">
      <c r="A187" s="63">
        <v>3239</v>
      </c>
      <c r="B187" s="64" t="s">
        <v>375</v>
      </c>
      <c r="C187" s="247" t="s">
        <v>376</v>
      </c>
      <c r="D187" s="194">
        <v>9043.59</v>
      </c>
      <c r="E187" s="194">
        <v>3875.9</v>
      </c>
      <c r="F187" s="45">
        <f t="shared" si="26"/>
        <v>42.857980072073147</v>
      </c>
    </row>
    <row r="188" spans="1:6" ht="12.75" customHeight="1" x14ac:dyDescent="0.2">
      <c r="A188" s="63">
        <v>324</v>
      </c>
      <c r="B188" s="64" t="s">
        <v>377</v>
      </c>
      <c r="C188" s="247" t="s">
        <v>378</v>
      </c>
      <c r="D188" s="194">
        <v>4411.1400000000003</v>
      </c>
      <c r="E188" s="194">
        <v>20384.650000000001</v>
      </c>
      <c r="F188" s="45">
        <f t="shared" si="26"/>
        <v>462.11750250502132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34086.69</v>
      </c>
      <c r="E194" s="60">
        <f t="shared" si="36"/>
        <v>20386.53</v>
      </c>
      <c r="F194" s="45">
        <f t="shared" si="26"/>
        <v>59.807889824444672</v>
      </c>
    </row>
    <row r="195" spans="1:6" ht="12.75" customHeight="1" x14ac:dyDescent="0.2">
      <c r="A195" s="63">
        <v>3291</v>
      </c>
      <c r="B195" s="183" t="s">
        <v>391</v>
      </c>
      <c r="C195" s="247" t="s">
        <v>392</v>
      </c>
      <c r="D195" s="194">
        <v>200</v>
      </c>
      <c r="E195" s="194">
        <v>140</v>
      </c>
      <c r="F195" s="45">
        <f t="shared" si="26"/>
        <v>70</v>
      </c>
    </row>
    <row r="196" spans="1:6" ht="12.75" customHeight="1" x14ac:dyDescent="0.2">
      <c r="A196" s="63">
        <v>3292</v>
      </c>
      <c r="B196" s="64" t="s">
        <v>393</v>
      </c>
      <c r="C196" s="247" t="s">
        <v>394</v>
      </c>
      <c r="D196" s="194">
        <v>3228.7</v>
      </c>
      <c r="E196" s="194">
        <v>2986.88</v>
      </c>
      <c r="F196" s="45">
        <f t="shared" si="26"/>
        <v>92.510298262458576</v>
      </c>
    </row>
    <row r="197" spans="1:6" ht="12.75" customHeight="1" x14ac:dyDescent="0.2">
      <c r="A197" s="63">
        <v>3293</v>
      </c>
      <c r="B197" s="64" t="s">
        <v>395</v>
      </c>
      <c r="C197" s="247" t="s">
        <v>396</v>
      </c>
      <c r="D197" s="194">
        <v>3141.25</v>
      </c>
      <c r="E197" s="194">
        <v>3006.67</v>
      </c>
      <c r="F197" s="45">
        <f t="shared" si="26"/>
        <v>95.715718265021891</v>
      </c>
    </row>
    <row r="198" spans="1:6" ht="12.75" customHeight="1" x14ac:dyDescent="0.2">
      <c r="A198" s="63">
        <v>3294</v>
      </c>
      <c r="B198" s="64" t="s">
        <v>397</v>
      </c>
      <c r="C198" s="247" t="s">
        <v>398</v>
      </c>
      <c r="D198" s="194">
        <v>230</v>
      </c>
      <c r="E198" s="194">
        <v>215</v>
      </c>
      <c r="F198" s="45">
        <f t="shared" si="26"/>
        <v>93.478260869565219</v>
      </c>
    </row>
    <row r="199" spans="1:6" ht="12.75" customHeight="1" x14ac:dyDescent="0.2">
      <c r="A199" s="63">
        <v>3295</v>
      </c>
      <c r="B199" s="64" t="s">
        <v>399</v>
      </c>
      <c r="C199" s="247" t="s">
        <v>400</v>
      </c>
      <c r="D199" s="194">
        <v>2627.89</v>
      </c>
      <c r="E199" s="194">
        <v>5248.04</v>
      </c>
      <c r="F199" s="45">
        <f t="shared" si="26"/>
        <v>199.70546712381417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24658.85</v>
      </c>
      <c r="E201" s="194">
        <v>8789.94</v>
      </c>
      <c r="F201" s="45">
        <f t="shared" si="26"/>
        <v>35.646187879807862</v>
      </c>
    </row>
    <row r="202" spans="1:6" ht="12.75" customHeight="1" x14ac:dyDescent="0.2">
      <c r="A202" s="63">
        <v>34</v>
      </c>
      <c r="B202" s="183" t="s">
        <v>405</v>
      </c>
      <c r="C202" s="247" t="s">
        <v>406</v>
      </c>
      <c r="D202" s="60">
        <f t="shared" ref="D202:E202" si="37">D203+D208+D216</f>
        <v>1141.5899999999999</v>
      </c>
      <c r="E202" s="60">
        <f t="shared" si="37"/>
        <v>1172.83</v>
      </c>
      <c r="F202" s="45">
        <f t="shared" si="26"/>
        <v>102.73653413221911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1141.5899999999999</v>
      </c>
      <c r="E216" s="60">
        <f t="shared" si="40"/>
        <v>1172.83</v>
      </c>
      <c r="F216" s="45">
        <f t="shared" si="26"/>
        <v>102.73653413221911</v>
      </c>
    </row>
    <row r="217" spans="1:6" ht="12.75" customHeight="1" x14ac:dyDescent="0.2">
      <c r="A217" s="63">
        <v>3431</v>
      </c>
      <c r="B217" s="182" t="s">
        <v>435</v>
      </c>
      <c r="C217" s="247" t="s">
        <v>436</v>
      </c>
      <c r="D217" s="194">
        <v>1125.6099999999999</v>
      </c>
      <c r="E217" s="194">
        <v>1171.79</v>
      </c>
      <c r="F217" s="45">
        <f t="shared" si="26"/>
        <v>104.10266433311716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15.98</v>
      </c>
      <c r="E220" s="194">
        <v>1.04</v>
      </c>
      <c r="F220" s="45">
        <f t="shared" si="26"/>
        <v>6.5081351689612017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53040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53040</v>
      </c>
      <c r="F269" s="45" t="str">
        <f t="shared" ref="F269:F272" si="59">IF(D269&lt;&gt;0,IF(E269/D269&gt;=100,"&gt;&gt;100",E269/D269*100),"-")</f>
        <v>-</v>
      </c>
    </row>
    <row r="270" spans="1:6" ht="12.75" customHeight="1" x14ac:dyDescent="0.2">
      <c r="A270" s="63">
        <v>3721</v>
      </c>
      <c r="B270" s="65" t="s">
        <v>532</v>
      </c>
      <c r="C270" s="247" t="s">
        <v>533</v>
      </c>
      <c r="D270" s="194">
        <v>0</v>
      </c>
      <c r="E270" s="194">
        <v>53040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1158.97</v>
      </c>
      <c r="E273" s="60">
        <f t="shared" si="60"/>
        <v>1136.4000000000001</v>
      </c>
      <c r="F273" s="45">
        <f t="shared" ref="F273:F277" si="61">IF(D273&lt;&gt;0,IF(E273/D273&gt;=100,"&gt;&gt;100",E273/D273*100),"-")</f>
        <v>98.052581171212367</v>
      </c>
    </row>
    <row r="274" spans="1:6" ht="12.75" customHeight="1" x14ac:dyDescent="0.2">
      <c r="A274" s="63">
        <v>381</v>
      </c>
      <c r="B274" s="64" t="s">
        <v>540</v>
      </c>
      <c r="C274" s="247" t="s">
        <v>541</v>
      </c>
      <c r="D274" s="60">
        <f t="shared" ref="D274:E274" si="62">SUM(D275:D277)</f>
        <v>1158.97</v>
      </c>
      <c r="E274" s="60">
        <f t="shared" si="62"/>
        <v>1136.4000000000001</v>
      </c>
      <c r="F274" s="45">
        <f t="shared" si="61"/>
        <v>98.052581171212367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1158.97</v>
      </c>
      <c r="E276" s="194">
        <v>1136.4000000000001</v>
      </c>
      <c r="F276" s="45">
        <f t="shared" si="61"/>
        <v>98.052581171212367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2173313.6</v>
      </c>
      <c r="E299" s="60">
        <f>E152-E297+E298</f>
        <v>2533049.96</v>
      </c>
      <c r="F299" s="45">
        <f t="shared" si="68"/>
        <v>116.55243679513163</v>
      </c>
    </row>
    <row r="300" spans="1:6" ht="12.75" customHeight="1" x14ac:dyDescent="0.2">
      <c r="A300" s="63" t="s">
        <v>581</v>
      </c>
      <c r="B300" s="64" t="s">
        <v>592</v>
      </c>
      <c r="C300" s="247" t="s">
        <v>593</v>
      </c>
      <c r="D300" s="60">
        <f>IF(D6&gt;=D299,D6-D299,0)</f>
        <v>2621.5800000000745</v>
      </c>
      <c r="E300" s="60">
        <f>IF(E6&gt;=E299,E6-E299,0)</f>
        <v>0</v>
      </c>
      <c r="F300" s="45">
        <f t="shared" si="68"/>
        <v>0</v>
      </c>
    </row>
    <row r="301" spans="1:6" ht="12.75" customHeight="1" x14ac:dyDescent="0.2">
      <c r="A301" s="63" t="s">
        <v>581</v>
      </c>
      <c r="B301" s="64" t="s">
        <v>594</v>
      </c>
      <c r="C301" s="247" t="s">
        <v>595</v>
      </c>
      <c r="D301" s="60">
        <f>IF(D299&gt;=D6,D299-D6,0)</f>
        <v>0</v>
      </c>
      <c r="E301" s="60">
        <f>IF(E299&gt;=E6,E299-E6,0)</f>
        <v>174594.37000000011</v>
      </c>
      <c r="F301" s="45" t="str">
        <f t="shared" si="68"/>
        <v>-</v>
      </c>
    </row>
    <row r="302" spans="1:6" ht="12.75" customHeight="1" x14ac:dyDescent="0.2">
      <c r="A302" s="63">
        <v>92211</v>
      </c>
      <c r="B302" s="64" t="s">
        <v>596</v>
      </c>
      <c r="C302" s="247" t="s">
        <v>597</v>
      </c>
      <c r="D302" s="194">
        <v>34894.379999999997</v>
      </c>
      <c r="E302" s="194">
        <v>10896.25</v>
      </c>
      <c r="F302" s="45">
        <f t="shared" si="68"/>
        <v>31.226375135480271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190490.52</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5239.01</v>
      </c>
      <c r="E360" s="60">
        <f t="shared" si="86"/>
        <v>13177.410000000002</v>
      </c>
      <c r="F360" s="45">
        <f t="shared" si="72"/>
        <v>251.52481098528159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5239.01</v>
      </c>
      <c r="E373" s="60">
        <f t="shared" si="90"/>
        <v>13177.410000000002</v>
      </c>
      <c r="F373" s="45">
        <f t="shared" si="72"/>
        <v>251.52481098528159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4570.91</v>
      </c>
      <c r="E379" s="60">
        <f t="shared" si="92"/>
        <v>10646.560000000001</v>
      </c>
      <c r="F379" s="45">
        <f t="shared" si="72"/>
        <v>232.91992185363532</v>
      </c>
    </row>
    <row r="380" spans="1:6" ht="12.75" customHeight="1" x14ac:dyDescent="0.2">
      <c r="A380" s="63">
        <v>4221</v>
      </c>
      <c r="B380" s="64" t="s">
        <v>647</v>
      </c>
      <c r="C380" s="247" t="s">
        <v>739</v>
      </c>
      <c r="D380" s="194">
        <v>890.72</v>
      </c>
      <c r="E380" s="194">
        <v>5476.56</v>
      </c>
      <c r="F380" s="45">
        <f t="shared" si="72"/>
        <v>614.84641638225264</v>
      </c>
    </row>
    <row r="381" spans="1:6" ht="12.75" customHeight="1" x14ac:dyDescent="0.2">
      <c r="A381" s="63">
        <v>4222</v>
      </c>
      <c r="B381" s="64" t="s">
        <v>740</v>
      </c>
      <c r="C381" s="247" t="s">
        <v>741</v>
      </c>
      <c r="D381" s="194">
        <v>365.16</v>
      </c>
      <c r="E381" s="194"/>
      <c r="F381" s="45">
        <f t="shared" si="72"/>
        <v>0</v>
      </c>
    </row>
    <row r="382" spans="1:6" ht="12.75" customHeight="1" x14ac:dyDescent="0.2">
      <c r="A382" s="63">
        <v>4223</v>
      </c>
      <c r="B382" s="64" t="s">
        <v>651</v>
      </c>
      <c r="C382" s="247" t="s">
        <v>742</v>
      </c>
      <c r="D382" s="194">
        <v>903.03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1213</v>
      </c>
      <c r="E385" s="194"/>
      <c r="F385" s="45">
        <f t="shared" si="72"/>
        <v>0</v>
      </c>
    </row>
    <row r="386" spans="1:6" ht="12.75" customHeight="1" x14ac:dyDescent="0.2">
      <c r="A386" s="63">
        <v>4227</v>
      </c>
      <c r="B386" s="183" t="s">
        <v>659</v>
      </c>
      <c r="C386" s="247" t="s">
        <v>746</v>
      </c>
      <c r="D386" s="194">
        <v>1199</v>
      </c>
      <c r="E386" s="194">
        <v>5170</v>
      </c>
      <c r="F386" s="45">
        <f t="shared" si="72"/>
        <v>431.19266055045875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668.1</v>
      </c>
      <c r="E393" s="60">
        <f t="shared" si="94"/>
        <v>2530.85</v>
      </c>
      <c r="F393" s="45">
        <f t="shared" si="72"/>
        <v>378.81305193833253</v>
      </c>
    </row>
    <row r="394" spans="1:6" ht="12.75" customHeight="1" x14ac:dyDescent="0.2">
      <c r="A394" s="63">
        <v>4241</v>
      </c>
      <c r="B394" s="64" t="s">
        <v>756</v>
      </c>
      <c r="C394" s="247" t="s">
        <v>757</v>
      </c>
      <c r="D394" s="194">
        <v>668.1</v>
      </c>
      <c r="E394" s="194">
        <v>2530.85</v>
      </c>
      <c r="F394" s="45">
        <f t="shared" si="72"/>
        <v>378.81305193833253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5239.01</v>
      </c>
      <c r="E418" s="60">
        <f t="shared" si="102"/>
        <v>13177.410000000002</v>
      </c>
      <c r="F418" s="45">
        <f t="shared" si="72"/>
        <v>251.52481098528159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2175935.1800000002</v>
      </c>
      <c r="E422" s="60">
        <f>E6+E308</f>
        <v>2358455.59</v>
      </c>
      <c r="F422" s="45">
        <f t="shared" si="72"/>
        <v>108.38813635983402</v>
      </c>
    </row>
    <row r="423" spans="1:6" ht="12.75" customHeight="1" x14ac:dyDescent="0.2">
      <c r="A423" s="63" t="s">
        <v>581</v>
      </c>
      <c r="B423" s="64" t="s">
        <v>804</v>
      </c>
      <c r="C423" s="247" t="s">
        <v>805</v>
      </c>
      <c r="D423" s="60">
        <f t="shared" ref="D423:E423" si="103">D299+D360</f>
        <v>2178552.61</v>
      </c>
      <c r="E423" s="60">
        <f t="shared" si="103"/>
        <v>2546227.37</v>
      </c>
      <c r="F423" s="45">
        <f t="shared" si="72"/>
        <v>116.87702001376043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2617.429999999702</v>
      </c>
      <c r="E425" s="60">
        <f t="shared" si="105"/>
        <v>187771.78000000026</v>
      </c>
      <c r="F425" s="45">
        <f t="shared" si="72"/>
        <v>7173.898824420201</v>
      </c>
    </row>
    <row r="426" spans="1:6" ht="12.75" customHeight="1" x14ac:dyDescent="0.2">
      <c r="A426" s="251" t="s">
        <v>810</v>
      </c>
      <c r="B426" s="183" t="s">
        <v>811</v>
      </c>
      <c r="C426" s="252" t="s">
        <v>812</v>
      </c>
      <c r="D426" s="60">
        <f t="shared" ref="D426:E426" si="106">IF(D302-D303+D419-D420&gt;=0,D302-D303+D419-D420,0)</f>
        <v>34894.379999999997</v>
      </c>
      <c r="E426" s="60">
        <f t="shared" si="106"/>
        <v>10896.25</v>
      </c>
      <c r="F426" s="45">
        <f t="shared" si="72"/>
        <v>31.226375135480271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190490.52</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2175935.1800000002</v>
      </c>
      <c r="E643" s="60">
        <f>E422+E430</f>
        <v>2358455.59</v>
      </c>
      <c r="F643" s="45">
        <f t="shared" si="109"/>
        <v>108.38813635983402</v>
      </c>
    </row>
    <row r="644" spans="1:6" ht="12.75" customHeight="1" x14ac:dyDescent="0.2">
      <c r="A644" s="63" t="s">
        <v>581</v>
      </c>
      <c r="B644" s="64" t="s">
        <v>1237</v>
      </c>
      <c r="C644" s="247" t="s">
        <v>1238</v>
      </c>
      <c r="D644" s="60">
        <f>D423+D535</f>
        <v>2178552.61</v>
      </c>
      <c r="E644" s="60">
        <f>E423+E535</f>
        <v>2546227.37</v>
      </c>
      <c r="F644" s="45">
        <f t="shared" si="109"/>
        <v>116.87702001376043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2617.429999999702</v>
      </c>
      <c r="E646" s="60">
        <f t="shared" si="164"/>
        <v>187771.78000000026</v>
      </c>
      <c r="F646" s="45">
        <f t="shared" si="109"/>
        <v>7173.898824420201</v>
      </c>
    </row>
    <row r="647" spans="1:6" ht="24" x14ac:dyDescent="0.2">
      <c r="A647" s="251" t="s">
        <v>1243</v>
      </c>
      <c r="B647" s="64" t="s">
        <v>1244</v>
      </c>
      <c r="C647" s="252" t="s">
        <v>1243</v>
      </c>
      <c r="D647" s="60">
        <f>IF(D426-D427+D641-D642&gt;=0,D426-D427+D641-D642,0)</f>
        <v>34894.379999999997</v>
      </c>
      <c r="E647" s="60">
        <f>IF(E426-E427+E641-E642&gt;=0,E426-E427+E641-E642,0)</f>
        <v>10896.25</v>
      </c>
      <c r="F647" s="45">
        <f t="shared" si="109"/>
        <v>31.226375135480271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32276.950000000295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176875.53000000026</v>
      </c>
      <c r="F650" s="45" t="str">
        <f t="shared" si="109"/>
        <v>-</v>
      </c>
    </row>
    <row r="651" spans="1:6" ht="24" x14ac:dyDescent="0.2">
      <c r="A651" s="249" t="s">
        <v>1251</v>
      </c>
      <c r="B651" s="184" t="s">
        <v>1252</v>
      </c>
      <c r="C651" s="250" t="s">
        <v>1251</v>
      </c>
      <c r="D651" s="196">
        <v>157266.54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63651.7</v>
      </c>
      <c r="E653" s="194">
        <v>80615.789999999994</v>
      </c>
      <c r="F653" s="45">
        <f t="shared" ref="F653:F740" si="167">IF(D653&lt;&gt;0,IF(E653/D653&gt;=100,"&gt;&gt;100",E653/D653*100),"-")</f>
        <v>126.65143271900044</v>
      </c>
    </row>
    <row r="654" spans="1:6" ht="12.75" customHeight="1" x14ac:dyDescent="0.2">
      <c r="A654" s="63" t="s">
        <v>1256</v>
      </c>
      <c r="B654" s="64" t="s">
        <v>1257</v>
      </c>
      <c r="C654" s="247" t="s">
        <v>1256</v>
      </c>
      <c r="D654" s="194">
        <v>2212512.27</v>
      </c>
      <c r="E654" s="194">
        <v>318786.81</v>
      </c>
      <c r="F654" s="45">
        <f t="shared" si="167"/>
        <v>14.408363484465559</v>
      </c>
    </row>
    <row r="655" spans="1:6" ht="12.75" customHeight="1" x14ac:dyDescent="0.2">
      <c r="A655" s="63" t="s">
        <v>1258</v>
      </c>
      <c r="B655" s="64" t="s">
        <v>1259</v>
      </c>
      <c r="C655" s="247" t="s">
        <v>1258</v>
      </c>
      <c r="D655" s="194">
        <v>2195548.1800000002</v>
      </c>
      <c r="E655" s="194">
        <v>344750.24</v>
      </c>
      <c r="F655" s="45">
        <f t="shared" si="167"/>
        <v>15.702239793252906</v>
      </c>
    </row>
    <row r="656" spans="1:6" ht="24" x14ac:dyDescent="0.2">
      <c r="A656" s="63">
        <v>11</v>
      </c>
      <c r="B656" s="64" t="s">
        <v>1260</v>
      </c>
      <c r="C656" s="247" t="s">
        <v>1261</v>
      </c>
      <c r="D656" s="60">
        <f t="shared" ref="D656:E656" si="168">+D653+D654-D655</f>
        <v>80615.790000000037</v>
      </c>
      <c r="E656" s="60">
        <f t="shared" si="168"/>
        <v>54652.359999999986</v>
      </c>
      <c r="F656" s="45">
        <f t="shared" si="167"/>
        <v>67.793617106524621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81</v>
      </c>
      <c r="F658" s="45">
        <f t="shared" si="167"/>
        <v>102.53164556962024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66</v>
      </c>
      <c r="E660" s="253">
        <v>68</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1916453.31</v>
      </c>
      <c r="E683" s="192">
        <v>2042123.56</v>
      </c>
      <c r="F683" s="71">
        <f t="shared" si="167"/>
        <v>106.55743864691387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650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30164.400000000001</v>
      </c>
      <c r="E702" s="192">
        <v>25979.42</v>
      </c>
      <c r="F702" s="71">
        <f t="shared" si="167"/>
        <v>86.126095662436512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12303.25</v>
      </c>
      <c r="E724" s="192">
        <v>14425</v>
      </c>
      <c r="F724" s="71">
        <f t="shared" si="167"/>
        <v>117.24544327718284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4317.84</v>
      </c>
      <c r="E732" s="192">
        <v>11865.81</v>
      </c>
      <c r="F732" s="71">
        <f t="shared" si="167"/>
        <v>274.80893224389973</v>
      </c>
    </row>
    <row r="733" spans="1:6" ht="12.75" customHeight="1" x14ac:dyDescent="0.2">
      <c r="A733" s="70">
        <v>31215</v>
      </c>
      <c r="B733" s="65" t="s">
        <v>1395</v>
      </c>
      <c r="C733" s="278" t="s">
        <v>1396</v>
      </c>
      <c r="D733" s="192">
        <v>3612.24</v>
      </c>
      <c r="E733" s="192">
        <v>5297.28</v>
      </c>
      <c r="F733" s="71">
        <f t="shared" si="167"/>
        <v>146.64806325161121</v>
      </c>
    </row>
    <row r="734" spans="1:6" ht="12.75" customHeight="1" x14ac:dyDescent="0.2">
      <c r="A734" s="70">
        <v>32121</v>
      </c>
      <c r="B734" s="65" t="s">
        <v>1397</v>
      </c>
      <c r="C734" s="278" t="s">
        <v>1398</v>
      </c>
      <c r="D734" s="192">
        <v>36514.69</v>
      </c>
      <c r="E734" s="192">
        <v>40802.14</v>
      </c>
      <c r="F734" s="71">
        <f t="shared" si="167"/>
        <v>111.74171271890847</v>
      </c>
    </row>
    <row r="735" spans="1:6" ht="12.75" customHeight="1" x14ac:dyDescent="0.2">
      <c r="A735" s="63" t="s">
        <v>1399</v>
      </c>
      <c r="B735" s="64" t="s">
        <v>1400</v>
      </c>
      <c r="C735" s="247" t="s">
        <v>1399</v>
      </c>
      <c r="D735" s="194">
        <v>0</v>
      </c>
      <c r="E735" s="194">
        <v>13534.8</v>
      </c>
      <c r="F735" s="45" t="str">
        <f t="shared" si="167"/>
        <v>-</v>
      </c>
    </row>
    <row r="736" spans="1:6" ht="12.75" customHeight="1" x14ac:dyDescent="0.2">
      <c r="A736" s="63" t="s">
        <v>1401</v>
      </c>
      <c r="B736" s="64" t="s">
        <v>1402</v>
      </c>
      <c r="C736" s="247" t="s">
        <v>1401</v>
      </c>
      <c r="D736" s="194">
        <v>3415.7</v>
      </c>
      <c r="E736" s="194">
        <v>3434.31</v>
      </c>
      <c r="F736" s="45">
        <f t="shared" si="167"/>
        <v>100.54483707585563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2386.9</v>
      </c>
      <c r="E738" s="194">
        <v>297.58</v>
      </c>
      <c r="F738" s="45">
        <f t="shared" si="167"/>
        <v>12.467216892203275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140</v>
      </c>
      <c r="F741" s="71" t="str">
        <f t="shared" ref="F741:F1006" si="169">IF(D741&lt;&gt;0,IF(E741/D741&gt;=100,"&gt;&gt;100",E741/D741*100),"-")</f>
        <v>-</v>
      </c>
    </row>
    <row r="742" spans="1:6" ht="12.75" customHeight="1" x14ac:dyDescent="0.2">
      <c r="A742" s="70" t="s">
        <v>1413</v>
      </c>
      <c r="B742" s="65" t="s">
        <v>1414</v>
      </c>
      <c r="C742" s="278" t="s">
        <v>1413</v>
      </c>
      <c r="D742" s="192">
        <v>3228.7</v>
      </c>
      <c r="E742" s="192">
        <v>2986.88</v>
      </c>
      <c r="F742" s="71">
        <f t="shared" si="169"/>
        <v>92.510298262458576</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5043.6499999999996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53040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4" zoomScaleNormal="100" workbookViewId="0">
      <selection activeCell="A384" sqref="A384:XFD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593200.13000000012</v>
      </c>
      <c r="E6" s="180">
        <f t="shared" si="0"/>
        <v>601439.8600000001</v>
      </c>
      <c r="F6" s="181">
        <f t="shared" ref="F6:F298" si="1">IF(D6&gt;0,IF(E6/D6&gt;=100,"&gt;&gt;100",E6/D6*100),"-")</f>
        <v>101.38903037664539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354734.29000000004</v>
      </c>
      <c r="E7" s="79">
        <f t="shared" si="2"/>
        <v>348512.44000000006</v>
      </c>
      <c r="F7" s="71">
        <f t="shared" si="1"/>
        <v>98.246053405212123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354734.29000000004</v>
      </c>
      <c r="E12" s="79">
        <f t="shared" si="3"/>
        <v>348512.44000000006</v>
      </c>
      <c r="F12" s="71">
        <f t="shared" si="1"/>
        <v>98.246053405212123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337276.79000000004</v>
      </c>
      <c r="E13" s="79">
        <f t="shared" si="4"/>
        <v>325045.14</v>
      </c>
      <c r="F13" s="71">
        <f t="shared" si="1"/>
        <v>96.373408914381571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978531.88</v>
      </c>
      <c r="E15" s="192">
        <v>978531.88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641255.09</v>
      </c>
      <c r="E18" s="192">
        <v>653486.74</v>
      </c>
      <c r="F18" s="71">
        <f t="shared" si="1"/>
        <v>101.90745464492142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14790.090000000026</v>
      </c>
      <c r="E19" s="79">
        <f t="shared" si="5"/>
        <v>18269.040000000037</v>
      </c>
      <c r="F19" s="71">
        <f t="shared" si="1"/>
        <v>123.52216923629271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132686.57999999999</v>
      </c>
      <c r="E20" s="192">
        <v>138163.14000000001</v>
      </c>
      <c r="F20" s="71">
        <f t="shared" si="1"/>
        <v>104.12744077057381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15655.5</v>
      </c>
      <c r="E21" s="192">
        <v>15655.5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21423.25</v>
      </c>
      <c r="E22" s="192">
        <v>21423.25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9304.7000000000007</v>
      </c>
      <c r="E23" s="192">
        <v>9304.7000000000007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102024.58</v>
      </c>
      <c r="E24" s="192">
        <v>102024.58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1213</v>
      </c>
      <c r="E25" s="192">
        <v>1213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7969.83</v>
      </c>
      <c r="E26" s="192">
        <v>13139.83</v>
      </c>
      <c r="F26" s="71">
        <f t="shared" si="1"/>
        <v>164.86963962844879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275487.34999999998</v>
      </c>
      <c r="E28" s="192">
        <v>282654.96000000002</v>
      </c>
      <c r="F28" s="71">
        <f t="shared" si="1"/>
        <v>102.60179278649275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2667.4099999999962</v>
      </c>
      <c r="E35" s="79">
        <f t="shared" si="7"/>
        <v>5198.260000000002</v>
      </c>
      <c r="F35" s="71">
        <f t="shared" si="1"/>
        <v>194.88042708095153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45052.2</v>
      </c>
      <c r="E36" s="192">
        <v>47583.05</v>
      </c>
      <c r="F36" s="71">
        <f t="shared" si="1"/>
        <v>105.61759470125767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42384.79</v>
      </c>
      <c r="E40" s="192">
        <v>42384.79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170913.16</v>
      </c>
      <c r="E54" s="192">
        <v>173114.41</v>
      </c>
      <c r="F54" s="71">
        <f t="shared" si="1"/>
        <v>101.28793476172345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170913.16</v>
      </c>
      <c r="E55" s="192">
        <v>173114.41</v>
      </c>
      <c r="F55" s="71">
        <f t="shared" si="1"/>
        <v>101.28793476172345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238465.84000000003</v>
      </c>
      <c r="E69" s="79">
        <f>E70+E82+E88+E119+E135+E147+E165+E171</f>
        <v>252927.42</v>
      </c>
      <c r="F69" s="71">
        <f t="shared" si="1"/>
        <v>106.06442415400042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80615.790000000008</v>
      </c>
      <c r="E70" s="79">
        <f t="shared" si="12"/>
        <v>54652.36</v>
      </c>
      <c r="F70" s="71">
        <f t="shared" si="1"/>
        <v>67.793617106524664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80550.13</v>
      </c>
      <c r="E71" s="79">
        <f t="shared" si="13"/>
        <v>54561.7</v>
      </c>
      <c r="F71" s="71">
        <f t="shared" si="1"/>
        <v>67.736327675697112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80550.13</v>
      </c>
      <c r="E73" s="192">
        <v>54561.7</v>
      </c>
      <c r="F73" s="71">
        <f t="shared" si="1"/>
        <v>67.736327675697112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65.66</v>
      </c>
      <c r="E80" s="192">
        <v>90.66</v>
      </c>
      <c r="F80" s="71">
        <f t="shared" si="1"/>
        <v>138.07493146512337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583.51</v>
      </c>
      <c r="E82" s="79">
        <f>SUM(E83:E85)-E86+E87</f>
        <v>7784.54</v>
      </c>
      <c r="F82" s="71">
        <f t="shared" si="1"/>
        <v>1334.0885331870918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583.51</v>
      </c>
      <c r="E87" s="192">
        <v>7784.54</v>
      </c>
      <c r="F87" s="71">
        <f t="shared" si="1"/>
        <v>1334.0885331870918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190490.52000000002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190240.52000000002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174832.91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15407.61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250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157266.54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157266.54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593200.13</v>
      </c>
      <c r="E176" s="79">
        <f>E177+E251</f>
        <v>601439.8600000001</v>
      </c>
      <c r="F176" s="71">
        <f t="shared" si="1"/>
        <v>101.38903037664542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206188.92</v>
      </c>
      <c r="E177" s="79">
        <f>E178+E197+E203+E219+E247+E248</f>
        <v>239312.43</v>
      </c>
      <c r="F177" s="71">
        <f t="shared" si="1"/>
        <v>116.06464110680632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205617.87000000002</v>
      </c>
      <c r="E178" s="79">
        <f>SUM(E179:E181)+E185+E186+SUM(E194:E196)</f>
        <v>207880.21</v>
      </c>
      <c r="F178" s="71">
        <f t="shared" si="1"/>
        <v>101.10026429123108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159880.81</v>
      </c>
      <c r="E179" s="192">
        <v>179435.08</v>
      </c>
      <c r="F179" s="71">
        <f t="shared" si="1"/>
        <v>112.23052973024093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44998.95</v>
      </c>
      <c r="E180" s="192">
        <v>28235.16</v>
      </c>
      <c r="F180" s="71">
        <f t="shared" si="1"/>
        <v>62.746264079495198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154.6</v>
      </c>
      <c r="E181" s="79">
        <f t="shared" si="28"/>
        <v>209.97</v>
      </c>
      <c r="F181" s="71">
        <f t="shared" si="1"/>
        <v>135.81500646830531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154.6</v>
      </c>
      <c r="E184" s="192">
        <v>209.97</v>
      </c>
      <c r="F184" s="71">
        <f t="shared" si="1"/>
        <v>135.81500646830531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583.51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571.04999999999995</v>
      </c>
      <c r="E197" s="79">
        <f>SUM(E198:E202)</f>
        <v>4523.3900000000003</v>
      </c>
      <c r="F197" s="71">
        <f t="shared" si="1"/>
        <v>792.11802819367847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571.04999999999995</v>
      </c>
      <c r="E199" s="192">
        <v>4523.3900000000003</v>
      </c>
      <c r="F199" s="71">
        <f t="shared" ref="F199:F202" si="30">IF(D199&gt;0,IF(E199/D199&gt;=100,"&gt;&gt;100",E199/D199*100),"-")</f>
        <v>792.11802819367847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26908.83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387011.21</v>
      </c>
      <c r="E251" s="79">
        <f>+E252+E255-E264+E274+E291</f>
        <v>362127.43000000005</v>
      </c>
      <c r="F251" s="71">
        <f t="shared" si="1"/>
        <v>93.570268933553635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354734.26</v>
      </c>
      <c r="E252" s="79">
        <f>E253-E254</f>
        <v>348512.44</v>
      </c>
      <c r="F252" s="71">
        <f t="shared" si="1"/>
        <v>98.246061713915083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354734.26</v>
      </c>
      <c r="E253" s="192">
        <v>348512.44</v>
      </c>
      <c r="F253" s="71">
        <f t="shared" si="1"/>
        <v>98.246061713915083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32276.949999999997</v>
      </c>
      <c r="E255" s="79">
        <f>E256-E260</f>
        <v>-176875.53</v>
      </c>
      <c r="F255" s="71">
        <f t="shared" si="1"/>
        <v>-547.9933203106242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40818.629999999997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40818.629999999997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8541.68</v>
      </c>
      <c r="E260" s="79">
        <f>SUM(E261:E263)</f>
        <v>176875.53</v>
      </c>
      <c r="F260" s="71">
        <f t="shared" si="1"/>
        <v>2070.7346798287922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165449.25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8541.68</v>
      </c>
      <c r="E262" s="192">
        <v>11426.28</v>
      </c>
      <c r="F262" s="71">
        <f t="shared" si="1"/>
        <v>133.77087411375749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190490.52000000002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190240.52000000002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174832.91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15407.61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250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39682.21</v>
      </c>
      <c r="E297" s="79">
        <f t="shared" si="42"/>
        <v>67002.210000000006</v>
      </c>
      <c r="F297" s="71">
        <f t="shared" si="1"/>
        <v>168.84697198064325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39682.21</v>
      </c>
      <c r="E298" s="193">
        <v>67002.210000000006</v>
      </c>
      <c r="F298" s="75">
        <f t="shared" si="1"/>
        <v>168.84697198064325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327">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327">
        <v>190490.52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583.51</v>
      </c>
      <c r="E308" s="192">
        <v>7784.54</v>
      </c>
      <c r="F308" s="71">
        <f t="shared" si="43"/>
        <v>1334.0885331870918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205617.87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207880.21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571.04999999999995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4523.3900000000003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21856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5052.83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21380.67</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39682.21</v>
      </c>
      <c r="E387" s="192">
        <v>39682.21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27320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K120" sqref="K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2178552.61</v>
      </c>
      <c r="E114" s="60">
        <f t="shared" si="22"/>
        <v>2546227.37</v>
      </c>
      <c r="F114" s="45">
        <f t="shared" si="1"/>
        <v>116.87702001376043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2178552.61</v>
      </c>
      <c r="E118" s="60">
        <f t="shared" si="24"/>
        <v>2546227.37</v>
      </c>
      <c r="F118" s="45">
        <f t="shared" si="1"/>
        <v>116.87702001376043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2178552.61</v>
      </c>
      <c r="E120" s="194">
        <v>2546227.37</v>
      </c>
      <c r="F120" s="45">
        <f t="shared" si="1"/>
        <v>116.87702001376043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2178552.61</v>
      </c>
      <c r="E141" s="81">
        <f t="shared" si="28"/>
        <v>2546227.37</v>
      </c>
      <c r="F141" s="61">
        <f t="shared" si="1"/>
        <v>116.87702001376043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19399.23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19399.23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19399.23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19399.23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206188.92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2448659.7800000003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2383580.54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2093188.33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233412.38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1171.79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53840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1136.4000000000001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831.64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13177.41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51901.83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2415536.2699999996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2381318.1999999997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2073634.06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250176.17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1116.42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53840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1136.4000000000001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1415.15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9225.07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239312.43000000063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239312.43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207880.21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4523.3900000000003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26908.83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18188</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2026-02-02T12:14:27Z</dcterms:modified>
</cp:coreProperties>
</file>